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2/MIM/22-002 - NS  - ArePlan/22-002.43 - 30 NAB AC Zemědělská/_Rev. Rozpočet/"/>
    </mc:Choice>
  </mc:AlternateContent>
  <xr:revisionPtr revIDLastSave="0" documentId="8_{4C50B0E9-9D02-4D62-B538-967DFA433A5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43 A01 Pol" sheetId="12" r:id="rId4"/>
    <sheet name="22-002.43 E01 Pol" sheetId="13" r:id="rId5"/>
    <sheet name="22-002.43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'22-002.43 A01 Pol'!$1:$7</definedName>
    <definedName name="_xlnm.Print_Titles" localSheetId="4">'22-002.43 E01 Pol'!$1:$7</definedName>
    <definedName name="_xlnm.Print_Titles" localSheetId="5">'22-002.43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'22-002.43 A01 Pol'!$A$1:$X$187</definedName>
    <definedName name="_xlnm.Print_Area" localSheetId="4">'22-002.43 E01 Pol'!$A$1:$X$211</definedName>
    <definedName name="_xlnm.Print_Area" localSheetId="5">'22-002.43 O01 Pol'!$A$1:$X$33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H43" i="1" s="1"/>
  <c r="G42" i="1"/>
  <c r="F42" i="1"/>
  <c r="G41" i="1"/>
  <c r="H41" i="1" s="1"/>
  <c r="I41" i="1" s="1"/>
  <c r="F41" i="1"/>
  <c r="G40" i="1"/>
  <c r="F40" i="1"/>
  <c r="G39" i="1"/>
  <c r="H39" i="1" s="1"/>
  <c r="I39" i="1" s="1"/>
  <c r="I44" i="1" s="1"/>
  <c r="F39" i="1"/>
  <c r="G23" i="14"/>
  <c r="BA21" i="14"/>
  <c r="BA18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2" i="14"/>
  <c r="G13" i="14"/>
  <c r="M13" i="14" s="1"/>
  <c r="M12" i="14" s="1"/>
  <c r="I13" i="14"/>
  <c r="I12" i="14" s="1"/>
  <c r="K13" i="14"/>
  <c r="K12" i="14" s="1"/>
  <c r="O13" i="14"/>
  <c r="O12" i="14" s="1"/>
  <c r="Q13" i="14"/>
  <c r="Q12" i="14" s="1"/>
  <c r="V13" i="14"/>
  <c r="V12" i="14" s="1"/>
  <c r="G15" i="14"/>
  <c r="M15" i="14" s="1"/>
  <c r="I15" i="14"/>
  <c r="K15" i="14"/>
  <c r="O15" i="14"/>
  <c r="Q15" i="14"/>
  <c r="V15" i="14"/>
  <c r="K16" i="14"/>
  <c r="V16" i="14"/>
  <c r="G17" i="14"/>
  <c r="G16" i="14" s="1"/>
  <c r="I17" i="14"/>
  <c r="I16" i="14" s="1"/>
  <c r="K17" i="14"/>
  <c r="O17" i="14"/>
  <c r="O16" i="14" s="1"/>
  <c r="Q17" i="14"/>
  <c r="Q16" i="14" s="1"/>
  <c r="V17" i="14"/>
  <c r="G19" i="14"/>
  <c r="O19" i="14"/>
  <c r="Q19" i="14"/>
  <c r="G20" i="14"/>
  <c r="I20" i="14"/>
  <c r="I19" i="14" s="1"/>
  <c r="K20" i="14"/>
  <c r="K19" i="14" s="1"/>
  <c r="M20" i="14"/>
  <c r="M19" i="14" s="1"/>
  <c r="O20" i="14"/>
  <c r="Q20" i="14"/>
  <c r="V20" i="14"/>
  <c r="V19" i="14" s="1"/>
  <c r="AE23" i="14"/>
  <c r="G201" i="13"/>
  <c r="BA193" i="13"/>
  <c r="G9" i="13"/>
  <c r="G8" i="13" s="1"/>
  <c r="I9" i="13"/>
  <c r="K9" i="13"/>
  <c r="K8" i="13" s="1"/>
  <c r="O9" i="13"/>
  <c r="O8" i="13" s="1"/>
  <c r="Q9" i="13"/>
  <c r="V9" i="13"/>
  <c r="V8" i="13" s="1"/>
  <c r="G14" i="13"/>
  <c r="I14" i="13"/>
  <c r="I8" i="13" s="1"/>
  <c r="K14" i="13"/>
  <c r="M14" i="13"/>
  <c r="O14" i="13"/>
  <c r="Q14" i="13"/>
  <c r="V14" i="13"/>
  <c r="G22" i="13"/>
  <c r="M22" i="13" s="1"/>
  <c r="I22" i="13"/>
  <c r="K22" i="13"/>
  <c r="O22" i="13"/>
  <c r="Q22" i="13"/>
  <c r="V22" i="13"/>
  <c r="G31" i="13"/>
  <c r="I31" i="13"/>
  <c r="K31" i="13"/>
  <c r="M31" i="13"/>
  <c r="O31" i="13"/>
  <c r="Q31" i="13"/>
  <c r="Q8" i="13" s="1"/>
  <c r="V31" i="13"/>
  <c r="G40" i="13"/>
  <c r="M40" i="13" s="1"/>
  <c r="I40" i="13"/>
  <c r="K40" i="13"/>
  <c r="O40" i="13"/>
  <c r="Q40" i="13"/>
  <c r="V40" i="13"/>
  <c r="G44" i="13"/>
  <c r="I44" i="13"/>
  <c r="K44" i="13"/>
  <c r="M44" i="13"/>
  <c r="O44" i="13"/>
  <c r="Q44" i="13"/>
  <c r="V44" i="13"/>
  <c r="G58" i="13"/>
  <c r="M58" i="13" s="1"/>
  <c r="I58" i="13"/>
  <c r="K58" i="13"/>
  <c r="O58" i="13"/>
  <c r="Q58" i="13"/>
  <c r="V58" i="13"/>
  <c r="G65" i="13"/>
  <c r="I65" i="13"/>
  <c r="K65" i="13"/>
  <c r="M65" i="13"/>
  <c r="O65" i="13"/>
  <c r="Q65" i="13"/>
  <c r="V65" i="13"/>
  <c r="G70" i="13"/>
  <c r="M70" i="13" s="1"/>
  <c r="I70" i="13"/>
  <c r="K70" i="13"/>
  <c r="O70" i="13"/>
  <c r="Q70" i="13"/>
  <c r="V70" i="13"/>
  <c r="G74" i="13"/>
  <c r="I74" i="13"/>
  <c r="K74" i="13"/>
  <c r="M74" i="13"/>
  <c r="O74" i="13"/>
  <c r="Q74" i="13"/>
  <c r="V74" i="13"/>
  <c r="G85" i="13"/>
  <c r="M85" i="13" s="1"/>
  <c r="I85" i="13"/>
  <c r="K85" i="13"/>
  <c r="O85" i="13"/>
  <c r="Q85" i="13"/>
  <c r="V85" i="13"/>
  <c r="G93" i="13"/>
  <c r="I93" i="13"/>
  <c r="K93" i="13"/>
  <c r="M93" i="13"/>
  <c r="O93" i="13"/>
  <c r="Q93" i="13"/>
  <c r="V93" i="13"/>
  <c r="G99" i="13"/>
  <c r="M99" i="13" s="1"/>
  <c r="I99" i="13"/>
  <c r="K99" i="13"/>
  <c r="O99" i="13"/>
  <c r="Q99" i="13"/>
  <c r="V99" i="13"/>
  <c r="G103" i="13"/>
  <c r="I103" i="13"/>
  <c r="K103" i="13"/>
  <c r="M103" i="13"/>
  <c r="O103" i="13"/>
  <c r="Q103" i="13"/>
  <c r="V103" i="13"/>
  <c r="G107" i="13"/>
  <c r="M107" i="13" s="1"/>
  <c r="I107" i="13"/>
  <c r="K107" i="13"/>
  <c r="O107" i="13"/>
  <c r="Q107" i="13"/>
  <c r="V107" i="13"/>
  <c r="G111" i="13"/>
  <c r="I111" i="13"/>
  <c r="K111" i="13"/>
  <c r="M111" i="13"/>
  <c r="O111" i="13"/>
  <c r="Q111" i="13"/>
  <c r="V111" i="13"/>
  <c r="G116" i="13"/>
  <c r="M116" i="13" s="1"/>
  <c r="I116" i="13"/>
  <c r="K116" i="13"/>
  <c r="O116" i="13"/>
  <c r="Q116" i="13"/>
  <c r="V116" i="13"/>
  <c r="G120" i="13"/>
  <c r="I120" i="13"/>
  <c r="K120" i="13"/>
  <c r="M120" i="13"/>
  <c r="O120" i="13"/>
  <c r="Q120" i="13"/>
  <c r="V120" i="13"/>
  <c r="G125" i="13"/>
  <c r="M125" i="13" s="1"/>
  <c r="I125" i="13"/>
  <c r="K125" i="13"/>
  <c r="O125" i="13"/>
  <c r="Q125" i="13"/>
  <c r="V125" i="13"/>
  <c r="G130" i="13"/>
  <c r="I130" i="13"/>
  <c r="K130" i="13"/>
  <c r="M130" i="13"/>
  <c r="O130" i="13"/>
  <c r="Q130" i="13"/>
  <c r="V130" i="13"/>
  <c r="G135" i="13"/>
  <c r="M135" i="13" s="1"/>
  <c r="I135" i="13"/>
  <c r="K135" i="13"/>
  <c r="O135" i="13"/>
  <c r="Q135" i="13"/>
  <c r="V135" i="13"/>
  <c r="G140" i="13"/>
  <c r="I140" i="13"/>
  <c r="K140" i="13"/>
  <c r="M140" i="13"/>
  <c r="O140" i="13"/>
  <c r="Q140" i="13"/>
  <c r="V140" i="13"/>
  <c r="G143" i="13"/>
  <c r="M143" i="13" s="1"/>
  <c r="I143" i="13"/>
  <c r="K143" i="13"/>
  <c r="O143" i="13"/>
  <c r="Q143" i="13"/>
  <c r="V143" i="13"/>
  <c r="I146" i="13"/>
  <c r="Q146" i="13"/>
  <c r="G147" i="13"/>
  <c r="G146" i="13" s="1"/>
  <c r="I147" i="13"/>
  <c r="K147" i="13"/>
  <c r="K146" i="13" s="1"/>
  <c r="O147" i="13"/>
  <c r="O146" i="13" s="1"/>
  <c r="Q147" i="13"/>
  <c r="V147" i="13"/>
  <c r="V146" i="13" s="1"/>
  <c r="I155" i="13"/>
  <c r="Q155" i="13"/>
  <c r="G156" i="13"/>
  <c r="M156" i="13" s="1"/>
  <c r="M155" i="13" s="1"/>
  <c r="I156" i="13"/>
  <c r="K156" i="13"/>
  <c r="K155" i="13" s="1"/>
  <c r="O156" i="13"/>
  <c r="O155" i="13" s="1"/>
  <c r="Q156" i="13"/>
  <c r="V156" i="13"/>
  <c r="V155" i="13" s="1"/>
  <c r="I160" i="13"/>
  <c r="Q160" i="13"/>
  <c r="G161" i="13"/>
  <c r="G160" i="13" s="1"/>
  <c r="I161" i="13"/>
  <c r="K161" i="13"/>
  <c r="K160" i="13" s="1"/>
  <c r="O161" i="13"/>
  <c r="O160" i="13" s="1"/>
  <c r="Q161" i="13"/>
  <c r="V161" i="13"/>
  <c r="V160" i="13" s="1"/>
  <c r="G163" i="13"/>
  <c r="G162" i="13" s="1"/>
  <c r="I163" i="13"/>
  <c r="K163" i="13"/>
  <c r="K162" i="13" s="1"/>
  <c r="O163" i="13"/>
  <c r="O162" i="13" s="1"/>
  <c r="Q163" i="13"/>
  <c r="V163" i="13"/>
  <c r="V162" i="13" s="1"/>
  <c r="G164" i="13"/>
  <c r="I164" i="13"/>
  <c r="I162" i="13" s="1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Q162" i="13" s="1"/>
  <c r="V170" i="13"/>
  <c r="G171" i="13"/>
  <c r="M171" i="13" s="1"/>
  <c r="I171" i="13"/>
  <c r="K171" i="13"/>
  <c r="O171" i="13"/>
  <c r="Q171" i="13"/>
  <c r="V171" i="13"/>
  <c r="G172" i="13"/>
  <c r="I172" i="13"/>
  <c r="K172" i="13"/>
  <c r="M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M175" i="13" s="1"/>
  <c r="I175" i="13"/>
  <c r="K175" i="13"/>
  <c r="O175" i="13"/>
  <c r="Q175" i="13"/>
  <c r="V175" i="13"/>
  <c r="G176" i="13"/>
  <c r="I176" i="13"/>
  <c r="K176" i="13"/>
  <c r="M176" i="13"/>
  <c r="O176" i="13"/>
  <c r="Q176" i="13"/>
  <c r="V176" i="13"/>
  <c r="G177" i="13"/>
  <c r="M177" i="13" s="1"/>
  <c r="I177" i="13"/>
  <c r="K177" i="13"/>
  <c r="O177" i="13"/>
  <c r="Q177" i="13"/>
  <c r="V177" i="13"/>
  <c r="G178" i="13"/>
  <c r="I178" i="13"/>
  <c r="K178" i="13"/>
  <c r="M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I180" i="13"/>
  <c r="K180" i="13"/>
  <c r="M180" i="13"/>
  <c r="O180" i="13"/>
  <c r="Q180" i="13"/>
  <c r="V180" i="13"/>
  <c r="G181" i="13"/>
  <c r="K181" i="13"/>
  <c r="O181" i="13"/>
  <c r="V181" i="13"/>
  <c r="G182" i="13"/>
  <c r="I182" i="13"/>
  <c r="I181" i="13" s="1"/>
  <c r="K182" i="13"/>
  <c r="M182" i="13"/>
  <c r="M181" i="13" s="1"/>
  <c r="O182" i="13"/>
  <c r="Q182" i="13"/>
  <c r="Q181" i="13" s="1"/>
  <c r="V182" i="13"/>
  <c r="K191" i="13"/>
  <c r="G192" i="13"/>
  <c r="I192" i="13"/>
  <c r="I191" i="13" s="1"/>
  <c r="K192" i="13"/>
  <c r="M192" i="13"/>
  <c r="O192" i="13"/>
  <c r="Q192" i="13"/>
  <c r="Q191" i="13" s="1"/>
  <c r="V192" i="13"/>
  <c r="G194" i="13"/>
  <c r="M194" i="13" s="1"/>
  <c r="I194" i="13"/>
  <c r="K194" i="13"/>
  <c r="O194" i="13"/>
  <c r="O191" i="13" s="1"/>
  <c r="Q194" i="13"/>
  <c r="V194" i="13"/>
  <c r="V191" i="13" s="1"/>
  <c r="G195" i="13"/>
  <c r="I195" i="13"/>
  <c r="K195" i="13"/>
  <c r="M195" i="13"/>
  <c r="O195" i="13"/>
  <c r="Q195" i="13"/>
  <c r="V195" i="13"/>
  <c r="G196" i="13"/>
  <c r="M196" i="13" s="1"/>
  <c r="I196" i="13"/>
  <c r="K196" i="13"/>
  <c r="O196" i="13"/>
  <c r="Q196" i="13"/>
  <c r="V196" i="13"/>
  <c r="G198" i="13"/>
  <c r="I198" i="13"/>
  <c r="K198" i="13"/>
  <c r="M198" i="13"/>
  <c r="O198" i="13"/>
  <c r="Q198" i="13"/>
  <c r="V198" i="13"/>
  <c r="G199" i="13"/>
  <c r="M199" i="13" s="1"/>
  <c r="I199" i="13"/>
  <c r="K199" i="13"/>
  <c r="O199" i="13"/>
  <c r="Q199" i="13"/>
  <c r="V199" i="13"/>
  <c r="AE201" i="13"/>
  <c r="AF201" i="13"/>
  <c r="G177" i="12"/>
  <c r="BA171" i="12"/>
  <c r="BA37" i="12"/>
  <c r="G8" i="12"/>
  <c r="G9" i="12"/>
  <c r="I9" i="12"/>
  <c r="I8" i="12" s="1"/>
  <c r="K9" i="12"/>
  <c r="K8" i="12" s="1"/>
  <c r="M9" i="12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O8" i="12" s="1"/>
  <c r="Q26" i="12"/>
  <c r="V26" i="12"/>
  <c r="G30" i="12"/>
  <c r="I30" i="12"/>
  <c r="K30" i="12"/>
  <c r="M30" i="12"/>
  <c r="O30" i="12"/>
  <c r="Q30" i="12"/>
  <c r="V30" i="12"/>
  <c r="G36" i="12"/>
  <c r="I36" i="12"/>
  <c r="K36" i="12"/>
  <c r="M36" i="12"/>
  <c r="O36" i="12"/>
  <c r="Q36" i="12"/>
  <c r="V36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2" i="12"/>
  <c r="I52" i="12"/>
  <c r="K52" i="12"/>
  <c r="M52" i="12"/>
  <c r="O52" i="12"/>
  <c r="Q52" i="12"/>
  <c r="V52" i="12"/>
  <c r="G56" i="12"/>
  <c r="I56" i="12"/>
  <c r="K56" i="12"/>
  <c r="M56" i="12"/>
  <c r="O56" i="12"/>
  <c r="Q56" i="12"/>
  <c r="V56" i="12"/>
  <c r="G61" i="12"/>
  <c r="I61" i="12"/>
  <c r="K61" i="12"/>
  <c r="M61" i="12"/>
  <c r="O61" i="12"/>
  <c r="Q61" i="12"/>
  <c r="V61" i="12"/>
  <c r="G70" i="12"/>
  <c r="M70" i="12" s="1"/>
  <c r="I70" i="12"/>
  <c r="K70" i="12"/>
  <c r="O70" i="12"/>
  <c r="Q70" i="12"/>
  <c r="V70" i="12"/>
  <c r="G74" i="12"/>
  <c r="I74" i="12"/>
  <c r="K74" i="12"/>
  <c r="M74" i="12"/>
  <c r="O74" i="12"/>
  <c r="Q74" i="12"/>
  <c r="V74" i="12"/>
  <c r="G79" i="12"/>
  <c r="I79" i="12"/>
  <c r="K79" i="12"/>
  <c r="M79" i="12"/>
  <c r="O79" i="12"/>
  <c r="Q79" i="12"/>
  <c r="V79" i="12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6" i="12"/>
  <c r="I96" i="12"/>
  <c r="K96" i="12"/>
  <c r="M96" i="12"/>
  <c r="O96" i="12"/>
  <c r="Q96" i="12"/>
  <c r="V96" i="12"/>
  <c r="G100" i="12"/>
  <c r="I100" i="12"/>
  <c r="K100" i="12"/>
  <c r="M100" i="12"/>
  <c r="O100" i="12"/>
  <c r="Q100" i="12"/>
  <c r="V100" i="12"/>
  <c r="G105" i="12"/>
  <c r="M105" i="12" s="1"/>
  <c r="I105" i="12"/>
  <c r="K105" i="12"/>
  <c r="O105" i="12"/>
  <c r="Q105" i="12"/>
  <c r="V105" i="12"/>
  <c r="Q110" i="12"/>
  <c r="G111" i="12"/>
  <c r="G110" i="12" s="1"/>
  <c r="I111" i="12"/>
  <c r="K111" i="12"/>
  <c r="K110" i="12" s="1"/>
  <c r="M111" i="12"/>
  <c r="M110" i="12" s="1"/>
  <c r="O111" i="12"/>
  <c r="O110" i="12" s="1"/>
  <c r="Q111" i="12"/>
  <c r="V111" i="12"/>
  <c r="V110" i="12" s="1"/>
  <c r="G114" i="12"/>
  <c r="I114" i="12"/>
  <c r="K114" i="12"/>
  <c r="M114" i="12"/>
  <c r="O114" i="12"/>
  <c r="Q114" i="12"/>
  <c r="V114" i="12"/>
  <c r="G120" i="12"/>
  <c r="M120" i="12" s="1"/>
  <c r="I120" i="12"/>
  <c r="K120" i="12"/>
  <c r="O120" i="12"/>
  <c r="Q120" i="12"/>
  <c r="V120" i="12"/>
  <c r="G125" i="12"/>
  <c r="I125" i="12"/>
  <c r="I110" i="12" s="1"/>
  <c r="K125" i="12"/>
  <c r="M125" i="12"/>
  <c r="O125" i="12"/>
  <c r="Q125" i="12"/>
  <c r="V125" i="12"/>
  <c r="K130" i="12"/>
  <c r="G131" i="12"/>
  <c r="I131" i="12"/>
  <c r="I130" i="12" s="1"/>
  <c r="K131" i="12"/>
  <c r="M131" i="12"/>
  <c r="O131" i="12"/>
  <c r="O130" i="12" s="1"/>
  <c r="Q131" i="12"/>
  <c r="Q130" i="12" s="1"/>
  <c r="V131" i="12"/>
  <c r="G135" i="12"/>
  <c r="G130" i="12" s="1"/>
  <c r="I135" i="12"/>
  <c r="K135" i="12"/>
  <c r="O135" i="12"/>
  <c r="Q135" i="12"/>
  <c r="V135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Q144" i="12"/>
  <c r="V144" i="12"/>
  <c r="V130" i="12" s="1"/>
  <c r="G149" i="12"/>
  <c r="G148" i="12" s="1"/>
  <c r="I149" i="12"/>
  <c r="I148" i="12" s="1"/>
  <c r="K149" i="12"/>
  <c r="K148" i="12" s="1"/>
  <c r="O149" i="12"/>
  <c r="O148" i="12" s="1"/>
  <c r="Q149" i="12"/>
  <c r="V149" i="12"/>
  <c r="V148" i="12" s="1"/>
  <c r="G152" i="12"/>
  <c r="I152" i="12"/>
  <c r="K152" i="12"/>
  <c r="M152" i="12"/>
  <c r="O152" i="12"/>
  <c r="Q152" i="12"/>
  <c r="Q148" i="12" s="1"/>
  <c r="V152" i="12"/>
  <c r="G157" i="12"/>
  <c r="I157" i="12"/>
  <c r="K157" i="12"/>
  <c r="M157" i="12"/>
  <c r="O157" i="12"/>
  <c r="Q157" i="12"/>
  <c r="V157" i="12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G166" i="12"/>
  <c r="I166" i="12"/>
  <c r="K166" i="12"/>
  <c r="M166" i="12"/>
  <c r="O166" i="12"/>
  <c r="Q166" i="12"/>
  <c r="V166" i="12"/>
  <c r="K169" i="12"/>
  <c r="O169" i="12"/>
  <c r="V169" i="12"/>
  <c r="G170" i="12"/>
  <c r="G169" i="12" s="1"/>
  <c r="I170" i="12"/>
  <c r="I169" i="12" s="1"/>
  <c r="K170" i="12"/>
  <c r="O170" i="12"/>
  <c r="Q170" i="12"/>
  <c r="Q169" i="12" s="1"/>
  <c r="V170" i="12"/>
  <c r="G174" i="12"/>
  <c r="O174" i="12"/>
  <c r="V174" i="12"/>
  <c r="G175" i="12"/>
  <c r="I175" i="12"/>
  <c r="I174" i="12" s="1"/>
  <c r="K175" i="12"/>
  <c r="K174" i="12" s="1"/>
  <c r="M175" i="12"/>
  <c r="M174" i="12" s="1"/>
  <c r="O175" i="12"/>
  <c r="Q175" i="12"/>
  <c r="Q174" i="12" s="1"/>
  <c r="V175" i="12"/>
  <c r="AE177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2" i="1"/>
  <c r="I42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2" i="1"/>
  <c r="J71" i="1" s="1"/>
  <c r="I43" i="1"/>
  <c r="H40" i="1"/>
  <c r="I40" i="1" s="1"/>
  <c r="A26" i="1"/>
  <c r="G26" i="1"/>
  <c r="G28" i="1"/>
  <c r="G23" i="1"/>
  <c r="M17" i="14"/>
  <c r="M16" i="14" s="1"/>
  <c r="AF23" i="14"/>
  <c r="M191" i="13"/>
  <c r="M161" i="13"/>
  <c r="M160" i="13" s="1"/>
  <c r="G155" i="13"/>
  <c r="G191" i="13"/>
  <c r="M163" i="13"/>
  <c r="M162" i="13" s="1"/>
  <c r="M147" i="13"/>
  <c r="M146" i="13" s="1"/>
  <c r="M9" i="13"/>
  <c r="M8" i="13" s="1"/>
  <c r="M8" i="12"/>
  <c r="M149" i="12"/>
  <c r="M148" i="12" s="1"/>
  <c r="M170" i="12"/>
  <c r="M169" i="12" s="1"/>
  <c r="AF177" i="12"/>
  <c r="M135" i="12"/>
  <c r="M130" i="12" s="1"/>
  <c r="J64" i="1"/>
  <c r="J68" i="1"/>
  <c r="J61" i="1"/>
  <c r="J70" i="1"/>
  <c r="J42" i="1"/>
  <c r="J39" i="1"/>
  <c r="J44" i="1" s="1"/>
  <c r="J41" i="1"/>
  <c r="J43" i="1"/>
  <c r="J40" i="1"/>
  <c r="H44" i="1"/>
  <c r="J67" i="1" l="1"/>
  <c r="J63" i="1"/>
  <c r="J66" i="1"/>
  <c r="J62" i="1"/>
  <c r="J69" i="1"/>
  <c r="J65" i="1"/>
  <c r="A23" i="1"/>
  <c r="J7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AF83B22-0675-43C1-ABEE-EB8C57439D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A9BFED-B67C-4059-9DAC-BB2E8CD0902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A5A818C-4DA0-40F3-95EB-C107A864D22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6A6CA79-52FD-4201-8722-8C68ACC2A2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AF04023C-C23B-41FA-9981-E3AA9D5E93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76FFE80-C193-444C-8B0C-533EAC5DF0D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<sst xmlns="http://schemas.openxmlformats.org/spreadsheetml/2006/main" count="1514" uniqueCount="414">
  <si>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</si>
  <si>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</si>
  <si>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</si>
  <si>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</si>
  <si>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</si>
  <si>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</si>
  <si>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</si>
  <si>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</si>
  <si>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</si>
  <si>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</si>
  <si>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</si>
  <si>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</si>
  <si>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</si>
  <si>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</si>
  <si>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</si>
  <si>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</si>
  <si>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</si>
  <si>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</si>
  <si>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</si>
  <si>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</si>
  <si>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</si>
  <si>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</si>
  <si>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</si>
  <si>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</si>
  <si>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</si>
  <si>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</si>
  <si>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</si>
  <si>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</si>
  <si>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</si>
  <si>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</si>
  <si>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</si>
  <si>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</si>
  <si>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</si>
  <si>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</si>
  <si>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</si>
  <si>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</si>
  <si>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</si>
  <si>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</si>
  <si>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</si>
  <si>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</si>
  <si>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</si>
  <si>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</si>
  <si>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</si>
  <si>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 (TEP)</t>
  </si>
  <si>
    <t>Nabíjecí stanice - ArePlan s.r.o.</t>
  </si>
  <si>
    <t>Teplárny Brno, a.s.</t>
  </si>
  <si>
    <t>Okružní 828/25</t>
  </si>
  <si>
    <t>Brno-Lesná</t>
  </si>
  <si>
    <t>63800</t>
  </si>
  <si>
    <t>46347534</t>
  </si>
  <si>
    <t>CZ46347534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</si>
  <si>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</si>
  <si>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</si>
  <si>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</si>
  <si>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</si>
  <si>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</si>
  <si>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</si>
  <si>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</si>
  <si>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22-002.43</t>
  </si>
  <si>
    <t>30 NAB AC Zemědělská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</si>
  <si>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</si>
  <si>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</si>
  <si>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</si>
  <si>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</si>
  <si>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</si>
  <si>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</si>
  <si>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</si>
  <si>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</si>
  <si>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</si>
  <si>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22-002 (TEP) - Nabíjecí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</si>
  <si>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</si>
  <si>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</si>
  <si>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</si>
  <si>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</si>
  <si>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</si>
  <si>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</si>
  <si>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</si>
  <si>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</si>
  <si>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</si>
  <si>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</si>
  <si>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</si>
  <si>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</si>
  <si>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</si>
  <si>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</si>
  <si>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</si>
  <si>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</si>
  <si>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</si>
  <si>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</si>
  <si>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</si>
  <si>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</si>
  <si>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</si>
  <si>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</si>
  <si>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</si>
  <si>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</si>
  <si>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</si>
  <si>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</si>
  <si>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</si>
  <si>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</si>
  <si>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</si>
  <si>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</si>
  <si>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</si>
  <si>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</si>
  <si>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</si>
  <si>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</si>
  <si>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</si>
  <si>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</si>
  <si>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</si>
  <si>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</si>
  <si>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</si>
  <si>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</si>
  <si>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</si>
  <si>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</si>
  <si>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</si>
  <si>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</si>
  <si>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</si>
  <si>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</si>
  <si>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</si>
  <si>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</si>
  <si>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</si>
  <si>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</si>
  <si>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</si>
  <si>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</si>
  <si>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</si>
  <si>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</si>
  <si>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</si>
  <si>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</si>
  <si>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</si>
  <si>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</si>
  <si>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</si>
  <si>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</si>
  <si>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</si>
  <si>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</si>
  <si>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</si>
  <si>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1,0*1,2*0,1</t>
  </si>
  <si>
    <t>Mezisoučet</t>
  </si>
  <si>
    <t>Koeficient okolí: 0,1</t>
  </si>
  <si>
    <t>139601103R00</t>
  </si>
  <si>
    <t>Ruční výkop jam, rýh a šachet v hornině tř. 4</t>
  </si>
  <si>
    <t>Plocha NS : (1,2*1,0)*(0,23-0,1)</t>
  </si>
  <si>
    <t xml:space="preserve">Základ NS (od zpěvnené plochy) : </t>
  </si>
  <si>
    <t>základ stanice : (0,5*0,6*0,67)</t>
  </si>
  <si>
    <t>zemění pod stanicí : (0,5*0,6*0,10)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</si>
  <si>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</si>
  <si>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</si>
  <si>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</si>
  <si>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</si>
  <si>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0,38700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</si>
  <si>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</si>
  <si>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</si>
  <si>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</si>
  <si>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</si>
  <si>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</si>
  <si>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0,13200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</si>
  <si>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</si>
  <si>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</si>
  <si>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</si>
  <si>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</si>
  <si>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</si>
  <si>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</si>
  <si>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</si>
  <si>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</si>
  <si>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</si>
  <si>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0,38700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</si>
  <si>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</si>
  <si>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</si>
  <si>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</si>
  <si>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</si>
  <si>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</si>
  <si>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</si>
  <si>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</si>
  <si>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(0,5*0,6*0,1)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</si>
  <si>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</si>
  <si>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</si>
  <si>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</si>
  <si>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</si>
  <si>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</si>
  <si>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</si>
  <si>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</si>
  <si>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</si>
  <si>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</si>
  <si>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</si>
  <si>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</si>
  <si>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</si>
  <si>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</si>
  <si>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</si>
  <si>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</si>
  <si>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</si>
  <si>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1,0*1,2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</si>
  <si>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</si>
  <si>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</si>
  <si>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</si>
  <si>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</si>
  <si>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</si>
  <si>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1,32000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</si>
  <si>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</si>
  <si>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</si>
  <si>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</si>
  <si>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</si>
  <si>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</si>
  <si>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</si>
  <si>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</si>
  <si>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</si>
  <si>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</si>
  <si>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1,32000*0,03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</si>
  <si>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</si>
  <si>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</si>
  <si>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</si>
  <si>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</si>
  <si>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</si>
  <si>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1,32000*0,015</t>
  </si>
  <si>
    <t>184851111R00</t>
  </si>
  <si>
    <t>Hnojení roztokem hnojiva v rovině</t>
  </si>
  <si>
    <t xml:space="preserve">2l na 1m2 : </t>
  </si>
  <si>
    <t>Odkaz na mn. položky pořadí 13 : 1,32000*0,002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</si>
  <si>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</si>
  <si>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</si>
  <si>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</si>
  <si>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</si>
  <si>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</si>
  <si>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</si>
  <si>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</si>
  <si>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</si>
  <si>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</si>
  <si>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</si>
  <si>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</si>
  <si>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</si>
  <si>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</si>
  <si>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</si>
  <si>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</si>
  <si>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</si>
  <si>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</si>
  <si>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</si>
  <si>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</si>
  <si>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</si>
  <si>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</si>
  <si>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</si>
  <si>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</si>
  <si>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</si>
  <si>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</si>
  <si>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</si>
  <si>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</si>
  <si>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</si>
  <si>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</si>
  <si>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1,2+1,0+1,0+0,3+0,3</t>
  </si>
  <si>
    <t>NS : 0,6+0,5+0,5</t>
  </si>
  <si>
    <t>917762111RT5</t>
  </si>
  <si>
    <t>Osazení ležat. obrub. bet. s opěrou,lože z C 12/15 včetně obrubníku ABO 10 100/10/25</t>
  </si>
  <si>
    <t>okapní chodník : 1,2+1,0+1,0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</si>
  <si>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</si>
  <si>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</si>
  <si>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</si>
  <si>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</si>
  <si>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3,20000*0,1</t>
  </si>
  <si>
    <t>915791111R00</t>
  </si>
  <si>
    <t>Předznačení pro značení dělicí čáry,vodicí proužky</t>
  </si>
  <si>
    <t>dělící čáry : 3*2,0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</si>
  <si>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</si>
  <si>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</si>
  <si>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</si>
  <si>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</si>
  <si>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</si>
  <si>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</si>
  <si>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</si>
  <si>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</si>
  <si>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</si>
  <si>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</si>
  <si>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11,5*(2,0+1,5)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</si>
  <si>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</si>
  <si>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</si>
  <si>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</si>
  <si>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</si>
  <si>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</si>
  <si>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</si>
  <si>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</si>
  <si>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</si>
  <si>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</si>
  <si>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10,2 m : </t>
  </si>
  <si>
    <t>10,2*0,35*0,1</t>
  </si>
  <si>
    <t>10,2*0,35*0,9</t>
  </si>
  <si>
    <t xml:space="preserve">trasa pod komunikací : </t>
  </si>
  <si>
    <t xml:space="preserve">délka = 2,1 m : </t>
  </si>
  <si>
    <t>2,1*0,35*0,9</t>
  </si>
  <si>
    <t>Odkaz na mn. položky pořadí 2 : 3,87450</t>
  </si>
  <si>
    <t xml:space="preserve">Mezideponie -&gt; zásyp : </t>
  </si>
  <si>
    <t>Odkaz na mn. položky pořadí 6 : 4,30500</t>
  </si>
  <si>
    <t xml:space="preserve">- odvoz : </t>
  </si>
  <si>
    <t>Odkaz na mn. položky pořadí 7 : 1,07625*-1</t>
  </si>
  <si>
    <t>10,2*0,35*(1,0-0,25)</t>
  </si>
  <si>
    <t>2,1*0,35*(1,0-0,25)</t>
  </si>
  <si>
    <t xml:space="preserve">Kamenivo/písek : </t>
  </si>
  <si>
    <t xml:space="preserve">tl. 250mm : </t>
  </si>
  <si>
    <t xml:space="preserve">délka = 10,2+2,1 m : </t>
  </si>
  <si>
    <t>0,35*0,25*(10,2+2,1)</t>
  </si>
  <si>
    <t xml:space="preserve">odvoz = objem kameniva : </t>
  </si>
  <si>
    <t>Odkaz na mn. položky pořadí 7 : 1,07625</t>
  </si>
  <si>
    <t>583323271R</t>
  </si>
  <si>
    <t>Kamenivo těžené 0/32</t>
  </si>
  <si>
    <t xml:space="preserve">  Kamenivo/písek : </t>
  </si>
  <si>
    <t xml:space="preserve">  tl. 250mm : </t>
  </si>
  <si>
    <t xml:space="preserve">  délka = 10,2+2,1 m : </t>
  </si>
  <si>
    <t xml:space="preserve">  0,35*0,25*(10,2+2,1)</t>
  </si>
  <si>
    <t>1,1*1800*0,001</t>
  </si>
  <si>
    <t>10,2*0,35</t>
  </si>
  <si>
    <t>2,1*0,35</t>
  </si>
  <si>
    <t>Odkaz na mn. položky pořadí 12 : 3,92700</t>
  </si>
  <si>
    <t>Odkaz na mn. položky pořadí 15 : 3,92700*0,03</t>
  </si>
  <si>
    <t>Odkaz na mn. položky pořadí 12 : 3,92733*0,015</t>
  </si>
  <si>
    <t>Odkaz na mn. položky pořadí 12 : 3,92500*0,002</t>
  </si>
  <si>
    <t>919735113R00</t>
  </si>
  <si>
    <t>Řezání stávajícího živičného krytu tl. 10 - 15 cm</t>
  </si>
  <si>
    <t>2,1*2</t>
  </si>
  <si>
    <t>113108315R00</t>
  </si>
  <si>
    <t>Odstranění asfaltové vrstvy pl. do 50 m2, tl.15 cm</t>
  </si>
  <si>
    <t>2,1*0,50</t>
  </si>
  <si>
    <t>113107515R00</t>
  </si>
  <si>
    <t>Odstranění podkladu pl. 50 m2,kam.drcené tl.15 cm</t>
  </si>
  <si>
    <t>Odkaz na mn. položky pořadí 21 : 1,05000</t>
  </si>
  <si>
    <t>113107320R00</t>
  </si>
  <si>
    <t>Odstranění podkladu pl. 50 m2,kam.těžené tl.20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</si>
  <si>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</si>
  <si>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</si>
  <si>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</si>
  <si>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</si>
  <si>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</si>
  <si>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</si>
  <si>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</si>
  <si>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</si>
  <si>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</si>
  <si>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919721211R00x</t>
  </si>
  <si>
    <t>D+M: asfaltová pružná zálivka (dle PD)</t>
  </si>
  <si>
    <t>Vlastní</t>
  </si>
  <si>
    <t>RTS 22/ I</t>
  </si>
  <si>
    <t>Odkaz na mn. položky pořadí 20 : 4,20000</t>
  </si>
  <si>
    <t>M21000x01</t>
  </si>
  <si>
    <t>Kabel CYKY 5x16 mm, včetně dodávky a montáže</t>
  </si>
  <si>
    <t>Indiv</t>
  </si>
  <si>
    <t>POL1_9</t>
  </si>
  <si>
    <t>M21000x02</t>
  </si>
  <si>
    <t>Kabel CYKY 4x70 mm, včetně dodávky a montáže</t>
  </si>
  <si>
    <t>M21000x03</t>
  </si>
  <si>
    <t>Kabel CYKY 5x70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</si>
  <si>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</si>
  <si>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</si>
  <si>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</si>
  <si>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</si>
  <si>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</si>
  <si>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</si>
  <si>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</si>
  <si>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</si>
  <si>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</si>
  <si>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</si>
  <si>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</si>
  <si>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</si>
  <si>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</si>
  <si>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</si>
  <si>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</si>
  <si>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</si>
  <si>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</si>
  <si>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</si>
  <si>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</si>
  <si>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</si>
  <si>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</si>
  <si>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</si>
  <si>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</si>
  <si>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</si>
  <si>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</si>
  <si>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</si>
  <si>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</si>
  <si>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</si>
  <si>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</si>
  <si>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</si>
  <si>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</si>
  <si>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</si>
  <si>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</si>
  <si>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</si>
  <si>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10,2</t>
  </si>
  <si>
    <t>2,1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</si>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</sst>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1" fillId="0" borderId="0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21" fillId="0" borderId="0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K26" sqref="K26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L11" sqref="L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10.14062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5.5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25.5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38.25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SUMIF(F61:F71,A16,I61:I71)+SUMIF(F61:F71,"PSU",I61:I71)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SUMIF(F61:F71,A17,I61:I71)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SUMIF(F61:F71,A18,I61:I71)</f>
        <v>0</v>
      </c>
      <c r="J18" s="81"/>
    </row>
    <row r="19" spans="1:10" ht="23.25" customHeight="1" x14ac:dyDescent="0.2">
      <c r="A19" s="196" t="s">
        <v>89</v>
      </c>
      <c r="B19" s="37" t="s">
        <v>29</v>
      </c>
      <c r="C19" s="58"/>
      <c r="D19" s="59"/>
      <c r="E19" s="79"/>
      <c r="F19" s="80"/>
      <c r="G19" s="79"/>
      <c r="H19" s="80"/>
      <c r="I19" s="79">
        <f>SUMIF(F61:F71,A19,I61:I71)</f>
        <v>0</v>
      </c>
      <c r="J19" s="81"/>
    </row>
    <row r="20" spans="1:10" ht="23.25" customHeight="1" x14ac:dyDescent="0.2">
      <c r="A20" s="196" t="s">
        <v>97</v>
      </c>
      <c r="B20" s="37" t="s">
        <v>30</v>
      </c>
      <c r="C20" s="58"/>
      <c r="D20" s="59"/>
      <c r="E20" s="79"/>
      <c r="F20" s="80"/>
      <c r="G20" s="79"/>
      <c r="H20" s="80"/>
      <c r="I20" s="79">
        <f>SUMIF(F61:F71,A20,I61:I71)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52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52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'22-002.43 A01 Pol'!AE177+'22-002.43 E01 Pol'!AE201+'22-002.43 O01 Pol'!AE23</f>
        <v>0</v>
      </c>
      <c r="G39" s="148">
        <f>'22-002.43 A01 Pol'!AF177+'22-002.43 E01 Pol'!AF201+'22-002.43 O01 Pol'!AF23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52" ht="25.5" customHeight="1" x14ac:dyDescent="0.2">
      <c r="A40" s="135">
        <v>2</v>
      </c>
      <c r="B40" s="151" t="s">
        <v>58</v>
      </c>
      <c r="C40" s="152" t="s">
        <v>59</v>
      </c>
      <c r="D40" s="152"/>
      <c r="E40" s="152"/>
      <c r="F40" s="153">
        <f>'22-002.43 A01 Pol'!AE177+'22-002.43 E01 Pol'!AE201+'22-002.43 O01 Pol'!AE23</f>
        <v>0</v>
      </c>
      <c r="G40" s="154">
        <f>'22-002.43 A01 Pol'!AF177+'22-002.43 E01 Pol'!AF201+'22-002.43 O01 Pol'!AF23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52" ht="25.5" customHeight="1" x14ac:dyDescent="0.2">
      <c r="A41" s="135">
        <v>3</v>
      </c>
      <c r="B41" s="156" t="s">
        <v>60</v>
      </c>
      <c r="C41" s="146" t="s">
        <v>61</v>
      </c>
      <c r="D41" s="146"/>
      <c r="E41" s="146"/>
      <c r="F41" s="157">
        <f>'22-002.43 A01 Pol'!AE177</f>
        <v>0</v>
      </c>
      <c r="G41" s="149">
        <f>'22-002.43 A01 Pol'!AF177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52" ht="25.5" customHeight="1" x14ac:dyDescent="0.2">
      <c r="A42" s="135">
        <v>3</v>
      </c>
      <c r="B42" s="156" t="s">
        <v>62</v>
      </c>
      <c r="C42" s="146" t="s">
        <v>63</v>
      </c>
      <c r="D42" s="146"/>
      <c r="E42" s="146"/>
      <c r="F42" s="157">
        <f>'22-002.43 E01 Pol'!AE201</f>
        <v>0</v>
      </c>
      <c r="G42" s="149">
        <f>'22-002.43 E01 Pol'!AF201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52" ht="25.5" customHeight="1" x14ac:dyDescent="0.2">
      <c r="A43" s="135">
        <v>3</v>
      </c>
      <c r="B43" s="156" t="s">
        <v>64</v>
      </c>
      <c r="C43" s="146" t="s">
        <v>65</v>
      </c>
      <c r="D43" s="146"/>
      <c r="E43" s="146"/>
      <c r="F43" s="157">
        <f>'22-002.43 O01 Pol'!AE23</f>
        <v>0</v>
      </c>
      <c r="G43" s="149">
        <f>'22-002.43 O01 Pol'!AF23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52" ht="25.5" customHeight="1" x14ac:dyDescent="0.2">
      <c r="A44" s="135"/>
      <c r="B44" s="158" t="s">
        <v>66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175" t="s">
        <v>70</v>
      </c>
      <c r="C47" s="175"/>
      <c r="D47" s="175"/>
      <c r="E47" s="175"/>
      <c r="F47" s="175"/>
      <c r="G47" s="175"/>
      <c r="H47" s="175"/>
      <c r="I47" s="175"/>
      <c r="J47" s="175"/>
      <c r="AZ47" s="174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5" t="s">
        <v>71</v>
      </c>
      <c r="C49" s="175"/>
      <c r="D49" s="175"/>
      <c r="E49" s="175"/>
      <c r="F49" s="175"/>
      <c r="G49" s="175"/>
      <c r="H49" s="175"/>
      <c r="I49" s="175"/>
      <c r="J49" s="175"/>
      <c r="AZ49" s="174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5" t="s">
        <v>72</v>
      </c>
      <c r="C51" s="175"/>
      <c r="D51" s="175"/>
      <c r="E51" s="175"/>
      <c r="F51" s="175"/>
      <c r="G51" s="175"/>
      <c r="H51" s="175"/>
      <c r="I51" s="175"/>
      <c r="J51" s="175"/>
      <c r="AZ51" s="174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5" t="s">
        <v>73</v>
      </c>
      <c r="C53" s="175"/>
      <c r="D53" s="175"/>
      <c r="E53" s="175"/>
      <c r="F53" s="175"/>
      <c r="G53" s="175"/>
      <c r="H53" s="175"/>
      <c r="I53" s="175"/>
      <c r="J53" s="175"/>
      <c r="AZ53" s="174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5" t="s">
        <v>74</v>
      </c>
      <c r="C55" s="175"/>
      <c r="D55" s="175"/>
      <c r="E55" s="175"/>
      <c r="F55" s="175"/>
      <c r="G55" s="175"/>
      <c r="H55" s="175"/>
      <c r="I55" s="175"/>
      <c r="J55" s="175"/>
      <c r="AZ55" s="174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6" t="s">
        <v>75</v>
      </c>
    </row>
    <row r="60" spans="1:52" ht="25.5" customHeight="1" x14ac:dyDescent="0.2">
      <c r="A60" s="178"/>
      <c r="B60" s="181" t="s">
        <v>18</v>
      </c>
      <c r="C60" s="181" t="s">
        <v>6</v>
      </c>
      <c r="D60" s="182"/>
      <c r="E60" s="182"/>
      <c r="F60" s="183" t="s">
        <v>76</v>
      </c>
      <c r="G60" s="183"/>
      <c r="H60" s="183"/>
      <c r="I60" s="183" t="s">
        <v>31</v>
      </c>
      <c r="J60" s="183" t="s">
        <v>0</v>
      </c>
    </row>
    <row r="61" spans="1:52" ht="36.75" customHeight="1" x14ac:dyDescent="0.2">
      <c r="A61" s="179"/>
      <c r="B61" s="184" t="s">
        <v>77</v>
      </c>
      <c r="C61" s="185" t="s">
        <v>78</v>
      </c>
      <c r="D61" s="186"/>
      <c r="E61" s="186"/>
      <c r="F61" s="192" t="s">
        <v>26</v>
      </c>
      <c r="G61" s="193"/>
      <c r="H61" s="193"/>
      <c r="I61" s="193">
        <f>'22-002.43 A01 Pol'!G8+'22-002.43 E01 Pol'!G8</f>
        <v>0</v>
      </c>
      <c r="J61" s="190" t="str">
        <f>IF(I72=0,"",I61/I72*100)</f>
        <v/>
      </c>
    </row>
    <row r="62" spans="1:52" ht="36.75" customHeight="1" x14ac:dyDescent="0.2">
      <c r="A62" s="179"/>
      <c r="B62" s="184" t="s">
        <v>79</v>
      </c>
      <c r="C62" s="185" t="s">
        <v>80</v>
      </c>
      <c r="D62" s="186"/>
      <c r="E62" s="186"/>
      <c r="F62" s="192" t="s">
        <v>26</v>
      </c>
      <c r="G62" s="193"/>
      <c r="H62" s="193"/>
      <c r="I62" s="193">
        <f>'22-002.43 A01 Pol'!G110</f>
        <v>0</v>
      </c>
      <c r="J62" s="190" t="str">
        <f>IF(I72=0,"",I62/I72*100)</f>
        <v/>
      </c>
    </row>
    <row r="63" spans="1:52" ht="36.75" customHeight="1" x14ac:dyDescent="0.2">
      <c r="A63" s="179"/>
      <c r="B63" s="184" t="s">
        <v>81</v>
      </c>
      <c r="C63" s="185" t="s">
        <v>82</v>
      </c>
      <c r="D63" s="186"/>
      <c r="E63" s="186"/>
      <c r="F63" s="192" t="s">
        <v>26</v>
      </c>
      <c r="G63" s="193"/>
      <c r="H63" s="193"/>
      <c r="I63" s="193">
        <f>'22-002.43 A01 Pol'!G130+'22-002.43 E01 Pol'!G146</f>
        <v>0</v>
      </c>
      <c r="J63" s="190" t="str">
        <f>IF(I72=0,"",I63/I72*100)</f>
        <v/>
      </c>
    </row>
    <row r="64" spans="1:52" ht="36.75" customHeight="1" x14ac:dyDescent="0.2">
      <c r="A64" s="179"/>
      <c r="B64" s="184" t="s">
        <v>83</v>
      </c>
      <c r="C64" s="185" t="s">
        <v>84</v>
      </c>
      <c r="D64" s="186"/>
      <c r="E64" s="186"/>
      <c r="F64" s="192" t="s">
        <v>26</v>
      </c>
      <c r="G64" s="193"/>
      <c r="H64" s="193"/>
      <c r="I64" s="193">
        <f>'22-002.43 A01 Pol'!G148+'22-002.43 E01 Pol'!G155</f>
        <v>0</v>
      </c>
      <c r="J64" s="190" t="str">
        <f>IF(I72=0,"",I64/I72*100)</f>
        <v/>
      </c>
    </row>
    <row r="65" spans="1:10" ht="36.75" customHeight="1" x14ac:dyDescent="0.2">
      <c r="A65" s="179"/>
      <c r="B65" s="184" t="s">
        <v>85</v>
      </c>
      <c r="C65" s="185" t="s">
        <v>86</v>
      </c>
      <c r="D65" s="186"/>
      <c r="E65" s="186"/>
      <c r="F65" s="192" t="s">
        <v>26</v>
      </c>
      <c r="G65" s="193"/>
      <c r="H65" s="193"/>
      <c r="I65" s="193">
        <f>'22-002.43 A01 Pol'!G169</f>
        <v>0</v>
      </c>
      <c r="J65" s="190" t="str">
        <f>IF(I72=0,"",I65/I72*100)</f>
        <v/>
      </c>
    </row>
    <row r="66" spans="1:10" ht="36.75" customHeight="1" x14ac:dyDescent="0.2">
      <c r="A66" s="179"/>
      <c r="B66" s="184" t="s">
        <v>87</v>
      </c>
      <c r="C66" s="185" t="s">
        <v>88</v>
      </c>
      <c r="D66" s="186"/>
      <c r="E66" s="186"/>
      <c r="F66" s="192" t="s">
        <v>26</v>
      </c>
      <c r="G66" s="193"/>
      <c r="H66" s="193"/>
      <c r="I66" s="193">
        <f>'22-002.43 A01 Pol'!G174+'22-002.43 E01 Pol'!G160</f>
        <v>0</v>
      </c>
      <c r="J66" s="190" t="str">
        <f>IF(I72=0,"",I66/I72*100)</f>
        <v/>
      </c>
    </row>
    <row r="67" spans="1:10" ht="36.75" customHeight="1" x14ac:dyDescent="0.2">
      <c r="A67" s="179"/>
      <c r="B67" s="184" t="s">
        <v>89</v>
      </c>
      <c r="C67" s="185" t="s">
        <v>29</v>
      </c>
      <c r="D67" s="186"/>
      <c r="E67" s="186"/>
      <c r="F67" s="192" t="s">
        <v>26</v>
      </c>
      <c r="G67" s="193"/>
      <c r="H67" s="193"/>
      <c r="I67" s="193">
        <f>'22-002.43 O01 Pol'!G8+'22-002.43 O01 Pol'!G16</f>
        <v>0</v>
      </c>
      <c r="J67" s="190" t="str">
        <f>IF(I72=0,"",I67/I72*100)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2" t="s">
        <v>28</v>
      </c>
      <c r="G68" s="193"/>
      <c r="H68" s="193"/>
      <c r="I68" s="193">
        <f>'22-002.43 E01 Pol'!G162</f>
        <v>0</v>
      </c>
      <c r="J68" s="190" t="str">
        <f>IF(I72=0,"",I68/I72*100)</f>
        <v/>
      </c>
    </row>
    <row r="69" spans="1:10" ht="36.75" customHeight="1" x14ac:dyDescent="0.2">
      <c r="A69" s="179"/>
      <c r="B69" s="184" t="s">
        <v>92</v>
      </c>
      <c r="C69" s="185" t="s">
        <v>93</v>
      </c>
      <c r="D69" s="186"/>
      <c r="E69" s="186"/>
      <c r="F69" s="192" t="s">
        <v>28</v>
      </c>
      <c r="G69" s="193"/>
      <c r="H69" s="193"/>
      <c r="I69" s="193">
        <f>'22-002.43 E01 Pol'!G181</f>
        <v>0</v>
      </c>
      <c r="J69" s="190" t="str">
        <f>IF(I72=0,"",I69/I72*100)</f>
        <v/>
      </c>
    </row>
    <row r="70" spans="1:10" ht="36.75" customHeight="1" x14ac:dyDescent="0.2">
      <c r="A70" s="179"/>
      <c r="B70" s="184" t="s">
        <v>94</v>
      </c>
      <c r="C70" s="185" t="s">
        <v>95</v>
      </c>
      <c r="D70" s="186"/>
      <c r="E70" s="186"/>
      <c r="F70" s="192" t="s">
        <v>96</v>
      </c>
      <c r="G70" s="193"/>
      <c r="H70" s="193"/>
      <c r="I70" s="193">
        <f>'22-002.43 E01 Pol'!G191</f>
        <v>0</v>
      </c>
      <c r="J70" s="190" t="str">
        <f>IF(I72=0,"",I70/I72*100)</f>
        <v/>
      </c>
    </row>
    <row r="71" spans="1:10" ht="36.75" customHeight="1" x14ac:dyDescent="0.2">
      <c r="A71" s="179"/>
      <c r="B71" s="184" t="s">
        <v>97</v>
      </c>
      <c r="C71" s="185" t="s">
        <v>30</v>
      </c>
      <c r="D71" s="186"/>
      <c r="E71" s="186"/>
      <c r="F71" s="192" t="s">
        <v>97</v>
      </c>
      <c r="G71" s="193"/>
      <c r="H71" s="193"/>
      <c r="I71" s="193">
        <f>'22-002.43 O01 Pol'!G12+'22-002.43 O01 Pol'!G19</f>
        <v>0</v>
      </c>
      <c r="J71" s="190" t="str">
        <f>IF(I72=0,"",I71/I72*100)</f>
        <v/>
      </c>
    </row>
    <row r="72" spans="1:10" ht="25.5" customHeight="1" x14ac:dyDescent="0.2">
      <c r="A72" s="180"/>
      <c r="B72" s="187" t="s">
        <v>1</v>
      </c>
      <c r="C72" s="188"/>
      <c r="D72" s="189"/>
      <c r="E72" s="189"/>
      <c r="F72" s="194"/>
      <c r="G72" s="195"/>
      <c r="H72" s="195"/>
      <c r="I72" s="195">
        <f>SUM(I61:I71)</f>
        <v>0</v>
      </c>
      <c r="J72" s="191">
        <f>SUM(J61:J71)</f>
        <v>0</v>
      </c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  <row r="75" spans="1:10" x14ac:dyDescent="0.2">
      <c r="F75" s="133"/>
      <c r="G75" s="133"/>
      <c r="H75" s="133"/>
      <c r="I75" s="133"/>
      <c r="J7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E0C25-2DF7-488B-AF3F-DF2D23881A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60</v>
      </c>
      <c r="C4" s="204" t="s">
        <v>61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77</v>
      </c>
      <c r="C8" s="259" t="s">
        <v>78</v>
      </c>
      <c r="D8" s="245"/>
      <c r="E8" s="246"/>
      <c r="F8" s="247"/>
      <c r="G8" s="247">
        <f>SUMIF(AG9:AG109,"&lt;&gt;NOR",G9:G109)</f>
        <v>0</v>
      </c>
      <c r="H8" s="247"/>
      <c r="I8" s="247">
        <f>SUM(I9:I109)</f>
        <v>0</v>
      </c>
      <c r="J8" s="247"/>
      <c r="K8" s="247">
        <f>SUM(K9:K109)</f>
        <v>0</v>
      </c>
      <c r="L8" s="247"/>
      <c r="M8" s="247">
        <f>SUM(M9:M109)</f>
        <v>0</v>
      </c>
      <c r="N8" s="247"/>
      <c r="O8" s="247">
        <f>SUM(O9:O109)</f>
        <v>0.06</v>
      </c>
      <c r="P8" s="247"/>
      <c r="Q8" s="247">
        <f>SUM(Q9:Q109)</f>
        <v>0</v>
      </c>
      <c r="R8" s="247"/>
      <c r="S8" s="247"/>
      <c r="T8" s="248"/>
      <c r="U8" s="242"/>
      <c r="V8" s="242">
        <f>SUM(V9:V109)</f>
        <v>3.0799999999999992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125</v>
      </c>
      <c r="C9" s="260" t="s">
        <v>126</v>
      </c>
      <c r="D9" s="251" t="s">
        <v>127</v>
      </c>
      <c r="E9" s="252">
        <v>0.13200000000000001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128</v>
      </c>
      <c r="U9" s="231">
        <v>3.2000000000000001E-2</v>
      </c>
      <c r="V9" s="231">
        <f>ROUND(E9*U9,2)</f>
        <v>0</v>
      </c>
      <c r="W9" s="231"/>
      <c r="X9" s="231" t="s">
        <v>129</v>
      </c>
      <c r="Y9" s="212"/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1" t="s">
        <v>131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1" t="s">
        <v>133</v>
      </c>
      <c r="D11" s="232"/>
      <c r="E11" s="233">
        <v>0.12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2" t="s">
        <v>134</v>
      </c>
      <c r="D12" s="234"/>
      <c r="E12" s="235">
        <v>0.12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1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3" t="s">
        <v>135</v>
      </c>
      <c r="D13" s="236"/>
      <c r="E13" s="237">
        <v>1.2E-2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>
        <v>4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136</v>
      </c>
      <c r="C14" s="260" t="s">
        <v>137</v>
      </c>
      <c r="D14" s="251" t="s">
        <v>127</v>
      </c>
      <c r="E14" s="252">
        <v>0.38700000000000001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128</v>
      </c>
      <c r="T14" s="255" t="s">
        <v>128</v>
      </c>
      <c r="U14" s="231">
        <v>4.6550000000000002</v>
      </c>
      <c r="V14" s="231">
        <f>ROUND(E14*U14,2)</f>
        <v>1.8</v>
      </c>
      <c r="W14" s="231"/>
      <c r="X14" s="231" t="s">
        <v>129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1" t="s">
        <v>131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132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1" t="s">
        <v>138</v>
      </c>
      <c r="D16" s="232"/>
      <c r="E16" s="233">
        <v>0.156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2" t="s">
        <v>134</v>
      </c>
      <c r="D17" s="234"/>
      <c r="E17" s="235">
        <v>0.156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1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1" t="s">
        <v>139</v>
      </c>
      <c r="D18" s="232"/>
      <c r="E18" s="233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1" t="s">
        <v>140</v>
      </c>
      <c r="D19" s="232"/>
      <c r="E19" s="233">
        <v>0.20100000000000001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1" t="s">
        <v>141</v>
      </c>
      <c r="D20" s="232"/>
      <c r="E20" s="233">
        <v>0.03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132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2" t="s">
        <v>134</v>
      </c>
      <c r="D21" s="234"/>
      <c r="E21" s="235">
        <v>0.23100000000000001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9">
        <v>3</v>
      </c>
      <c r="B22" s="250" t="s">
        <v>142</v>
      </c>
      <c r="C22" s="260" t="s">
        <v>143</v>
      </c>
      <c r="D22" s="251" t="s">
        <v>127</v>
      </c>
      <c r="E22" s="252">
        <v>0.38700000000000001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128</v>
      </c>
      <c r="T22" s="255" t="s">
        <v>128</v>
      </c>
      <c r="U22" s="231">
        <v>0.66800000000000004</v>
      </c>
      <c r="V22" s="231">
        <f>ROUND(E22*U22,2)</f>
        <v>0.26</v>
      </c>
      <c r="W22" s="231"/>
      <c r="X22" s="231" t="s">
        <v>129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1" t="s">
        <v>145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132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1" t="s">
        <v>146</v>
      </c>
      <c r="D24" s="232"/>
      <c r="E24" s="233">
        <v>0.38700000000000001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2" t="s">
        <v>134</v>
      </c>
      <c r="D25" s="234"/>
      <c r="E25" s="235">
        <v>0.38700000000000001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9">
        <v>4</v>
      </c>
      <c r="B26" s="250" t="s">
        <v>147</v>
      </c>
      <c r="C26" s="260" t="s">
        <v>148</v>
      </c>
      <c r="D26" s="251" t="s">
        <v>127</v>
      </c>
      <c r="E26" s="252">
        <v>0.38700000000000001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4">
        <v>0</v>
      </c>
      <c r="O26" s="254">
        <f>ROUND(E26*N26,2)</f>
        <v>0</v>
      </c>
      <c r="P26" s="254">
        <v>0</v>
      </c>
      <c r="Q26" s="254">
        <f>ROUND(E26*P26,2)</f>
        <v>0</v>
      </c>
      <c r="R26" s="254"/>
      <c r="S26" s="254" t="s">
        <v>128</v>
      </c>
      <c r="T26" s="255" t="s">
        <v>128</v>
      </c>
      <c r="U26" s="231">
        <v>0.59099999999999997</v>
      </c>
      <c r="V26" s="231">
        <f>ROUND(E26*U26,2)</f>
        <v>0.23</v>
      </c>
      <c r="W26" s="231"/>
      <c r="X26" s="231" t="s">
        <v>129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144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1" t="s">
        <v>145</v>
      </c>
      <c r="D27" s="232"/>
      <c r="E27" s="233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1" t="s">
        <v>146</v>
      </c>
      <c r="D28" s="232"/>
      <c r="E28" s="233">
        <v>0.38700000000000001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2" t="s">
        <v>134</v>
      </c>
      <c r="D29" s="234"/>
      <c r="E29" s="235">
        <v>0.38700000000000001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1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9">
        <v>5</v>
      </c>
      <c r="B30" s="250" t="s">
        <v>149</v>
      </c>
      <c r="C30" s="260" t="s">
        <v>150</v>
      </c>
      <c r="D30" s="251" t="s">
        <v>127</v>
      </c>
      <c r="E30" s="252">
        <v>0.51900000000000002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21</v>
      </c>
      <c r="M30" s="254">
        <f>G30*(1+L30/100)</f>
        <v>0</v>
      </c>
      <c r="N30" s="254">
        <v>0</v>
      </c>
      <c r="O30" s="254">
        <f>ROUND(E30*N30,2)</f>
        <v>0</v>
      </c>
      <c r="P30" s="254">
        <v>0</v>
      </c>
      <c r="Q30" s="254">
        <f>ROUND(E30*P30,2)</f>
        <v>0</v>
      </c>
      <c r="R30" s="254"/>
      <c r="S30" s="254" t="s">
        <v>128</v>
      </c>
      <c r="T30" s="255" t="s">
        <v>128</v>
      </c>
      <c r="U30" s="231">
        <v>0.65200000000000002</v>
      </c>
      <c r="V30" s="231">
        <f>ROUND(E30*U30,2)</f>
        <v>0.34</v>
      </c>
      <c r="W30" s="231"/>
      <c r="X30" s="231" t="s">
        <v>129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144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1" t="s">
        <v>145</v>
      </c>
      <c r="D31" s="232"/>
      <c r="E31" s="233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1" t="s">
        <v>146</v>
      </c>
      <c r="D32" s="232"/>
      <c r="E32" s="233">
        <v>0.38700000000000001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1" t="s">
        <v>151</v>
      </c>
      <c r="D33" s="232"/>
      <c r="E33" s="233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1" t="s">
        <v>152</v>
      </c>
      <c r="D34" s="232"/>
      <c r="E34" s="233">
        <v>0.13200000000000001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2" t="s">
        <v>134</v>
      </c>
      <c r="D35" s="234"/>
      <c r="E35" s="235">
        <v>0.51900000000000002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9">
        <v>6</v>
      </c>
      <c r="B36" s="250" t="s">
        <v>153</v>
      </c>
      <c r="C36" s="260" t="s">
        <v>154</v>
      </c>
      <c r="D36" s="251" t="s">
        <v>127</v>
      </c>
      <c r="E36" s="252">
        <v>0.51900000000000002</v>
      </c>
      <c r="F36" s="253"/>
      <c r="G36" s="254">
        <f>ROUND(E36*F36,2)</f>
        <v>0</v>
      </c>
      <c r="H36" s="253"/>
      <c r="I36" s="254">
        <f>ROUND(E36*H36,2)</f>
        <v>0</v>
      </c>
      <c r="J36" s="253"/>
      <c r="K36" s="254">
        <f>ROUND(E36*J36,2)</f>
        <v>0</v>
      </c>
      <c r="L36" s="254">
        <v>21</v>
      </c>
      <c r="M36" s="254">
        <f>G36*(1+L36/100)</f>
        <v>0</v>
      </c>
      <c r="N36" s="254">
        <v>0</v>
      </c>
      <c r="O36" s="254">
        <f>ROUND(E36*N36,2)</f>
        <v>0</v>
      </c>
      <c r="P36" s="254">
        <v>0</v>
      </c>
      <c r="Q36" s="254">
        <f>ROUND(E36*P36,2)</f>
        <v>0</v>
      </c>
      <c r="R36" s="254"/>
      <c r="S36" s="254" t="s">
        <v>128</v>
      </c>
      <c r="T36" s="255" t="s">
        <v>128</v>
      </c>
      <c r="U36" s="231">
        <v>3.1E-2</v>
      </c>
      <c r="V36" s="231">
        <f>ROUND(E36*U36,2)</f>
        <v>0.02</v>
      </c>
      <c r="W36" s="231"/>
      <c r="X36" s="231" t="s">
        <v>129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144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29"/>
      <c r="B37" s="230"/>
      <c r="C37" s="264" t="s">
        <v>155</v>
      </c>
      <c r="D37" s="257"/>
      <c r="E37" s="257"/>
      <c r="F37" s="257"/>
      <c r="G37" s="257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156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56" t="str">
        <f>C37</f>
        <v>Uložení sypaniny do násypů nebo na skládku s rozprostřením sypaniny ve vrstvách a s hrubým urovnáním.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1" t="s">
        <v>145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132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1" t="s">
        <v>146</v>
      </c>
      <c r="D39" s="232"/>
      <c r="E39" s="233">
        <v>0.38700000000000001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1" t="s">
        <v>151</v>
      </c>
      <c r="D40" s="232"/>
      <c r="E40" s="233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132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1" t="s">
        <v>152</v>
      </c>
      <c r="D41" s="232"/>
      <c r="E41" s="233">
        <v>0.13200000000000001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2" t="s">
        <v>134</v>
      </c>
      <c r="D42" s="234"/>
      <c r="E42" s="235">
        <v>0.51900000000000002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9">
        <v>7</v>
      </c>
      <c r="B43" s="250" t="s">
        <v>157</v>
      </c>
      <c r="C43" s="260" t="s">
        <v>158</v>
      </c>
      <c r="D43" s="251" t="s">
        <v>127</v>
      </c>
      <c r="E43" s="252">
        <v>0.38700000000000001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21</v>
      </c>
      <c r="M43" s="254">
        <f>G43*(1+L43/100)</f>
        <v>0</v>
      </c>
      <c r="N43" s="254">
        <v>0</v>
      </c>
      <c r="O43" s="254">
        <f>ROUND(E43*N43,2)</f>
        <v>0</v>
      </c>
      <c r="P43" s="254">
        <v>0</v>
      </c>
      <c r="Q43" s="254">
        <f>ROUND(E43*P43,2)</f>
        <v>0</v>
      </c>
      <c r="R43" s="254"/>
      <c r="S43" s="254" t="s">
        <v>128</v>
      </c>
      <c r="T43" s="255" t="s">
        <v>128</v>
      </c>
      <c r="U43" s="231">
        <v>1.0999999999999999E-2</v>
      </c>
      <c r="V43" s="231">
        <f>ROUND(E43*U43,2)</f>
        <v>0</v>
      </c>
      <c r="W43" s="231"/>
      <c r="X43" s="231" t="s">
        <v>129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1" t="s">
        <v>145</v>
      </c>
      <c r="D44" s="232"/>
      <c r="E44" s="233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132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1" t="s">
        <v>146</v>
      </c>
      <c r="D45" s="232"/>
      <c r="E45" s="233">
        <v>0.38700000000000001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132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2" t="s">
        <v>134</v>
      </c>
      <c r="D46" s="234"/>
      <c r="E46" s="235">
        <v>0.38700000000000001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132</v>
      </c>
      <c r="AH46" s="212">
        <v>1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49">
        <v>8</v>
      </c>
      <c r="B47" s="250" t="s">
        <v>159</v>
      </c>
      <c r="C47" s="260" t="s">
        <v>160</v>
      </c>
      <c r="D47" s="251" t="s">
        <v>127</v>
      </c>
      <c r="E47" s="252">
        <v>3.87</v>
      </c>
      <c r="F47" s="253"/>
      <c r="G47" s="254">
        <f>ROUND(E47*F47,2)</f>
        <v>0</v>
      </c>
      <c r="H47" s="253"/>
      <c r="I47" s="254">
        <f>ROUND(E47*H47,2)</f>
        <v>0</v>
      </c>
      <c r="J47" s="253"/>
      <c r="K47" s="254">
        <f>ROUND(E47*J47,2)</f>
        <v>0</v>
      </c>
      <c r="L47" s="254">
        <v>21</v>
      </c>
      <c r="M47" s="254">
        <f>G47*(1+L47/100)</f>
        <v>0</v>
      </c>
      <c r="N47" s="254">
        <v>0</v>
      </c>
      <c r="O47" s="254">
        <f>ROUND(E47*N47,2)</f>
        <v>0</v>
      </c>
      <c r="P47" s="254">
        <v>0</v>
      </c>
      <c r="Q47" s="254">
        <f>ROUND(E47*P47,2)</f>
        <v>0</v>
      </c>
      <c r="R47" s="254"/>
      <c r="S47" s="254" t="s">
        <v>128</v>
      </c>
      <c r="T47" s="255" t="s">
        <v>128</v>
      </c>
      <c r="U47" s="231">
        <v>0</v>
      </c>
      <c r="V47" s="231">
        <f>ROUND(E47*U47,2)</f>
        <v>0</v>
      </c>
      <c r="W47" s="231"/>
      <c r="X47" s="231" t="s">
        <v>129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144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1" t="s">
        <v>161</v>
      </c>
      <c r="D48" s="232"/>
      <c r="E48" s="233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162</v>
      </c>
      <c r="D49" s="232"/>
      <c r="E49" s="233">
        <v>0.38700000000000001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2" t="s">
        <v>134</v>
      </c>
      <c r="D50" s="234"/>
      <c r="E50" s="235">
        <v>0.38700000000000001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132</v>
      </c>
      <c r="AH50" s="212">
        <v>1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3" t="s">
        <v>163</v>
      </c>
      <c r="D51" s="236"/>
      <c r="E51" s="237">
        <v>3.4830000000000001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132</v>
      </c>
      <c r="AH51" s="212">
        <v>4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9">
        <v>9</v>
      </c>
      <c r="B52" s="250" t="s">
        <v>164</v>
      </c>
      <c r="C52" s="260" t="s">
        <v>165</v>
      </c>
      <c r="D52" s="251" t="s">
        <v>127</v>
      </c>
      <c r="E52" s="252">
        <v>0.38700000000000001</v>
      </c>
      <c r="F52" s="253"/>
      <c r="G52" s="254">
        <f>ROUND(E52*F52,2)</f>
        <v>0</v>
      </c>
      <c r="H52" s="253"/>
      <c r="I52" s="254">
        <f>ROUND(E52*H52,2)</f>
        <v>0</v>
      </c>
      <c r="J52" s="253"/>
      <c r="K52" s="254">
        <f>ROUND(E52*J52,2)</f>
        <v>0</v>
      </c>
      <c r="L52" s="254">
        <v>21</v>
      </c>
      <c r="M52" s="254">
        <f>G52*(1+L52/100)</f>
        <v>0</v>
      </c>
      <c r="N52" s="254">
        <v>0</v>
      </c>
      <c r="O52" s="254">
        <f>ROUND(E52*N52,2)</f>
        <v>0</v>
      </c>
      <c r="P52" s="254">
        <v>0</v>
      </c>
      <c r="Q52" s="254">
        <f>ROUND(E52*P52,2)</f>
        <v>0</v>
      </c>
      <c r="R52" s="254"/>
      <c r="S52" s="254" t="s">
        <v>128</v>
      </c>
      <c r="T52" s="255" t="s">
        <v>128</v>
      </c>
      <c r="U52" s="231">
        <v>0</v>
      </c>
      <c r="V52" s="231">
        <f>ROUND(E52*U52,2)</f>
        <v>0</v>
      </c>
      <c r="W52" s="231"/>
      <c r="X52" s="231" t="s">
        <v>129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144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1" t="s">
        <v>161</v>
      </c>
      <c r="D53" s="232"/>
      <c r="E53" s="233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1" t="s">
        <v>162</v>
      </c>
      <c r="D54" s="232"/>
      <c r="E54" s="233">
        <v>0.38700000000000001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132</v>
      </c>
      <c r="AH54" s="212">
        <v>5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2" t="s">
        <v>134</v>
      </c>
      <c r="D55" s="234"/>
      <c r="E55" s="235">
        <v>0.38700000000000001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1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9">
        <v>10</v>
      </c>
      <c r="B56" s="250" t="s">
        <v>166</v>
      </c>
      <c r="C56" s="260" t="s">
        <v>167</v>
      </c>
      <c r="D56" s="251" t="s">
        <v>127</v>
      </c>
      <c r="E56" s="252">
        <v>0.03</v>
      </c>
      <c r="F56" s="253"/>
      <c r="G56" s="254">
        <f>ROUND(E56*F56,2)</f>
        <v>0</v>
      </c>
      <c r="H56" s="253"/>
      <c r="I56" s="254">
        <f>ROUND(E56*H56,2)</f>
        <v>0</v>
      </c>
      <c r="J56" s="253"/>
      <c r="K56" s="254">
        <f>ROUND(E56*J56,2)</f>
        <v>0</v>
      </c>
      <c r="L56" s="254">
        <v>21</v>
      </c>
      <c r="M56" s="254">
        <f>G56*(1+L56/100)</f>
        <v>0</v>
      </c>
      <c r="N56" s="254">
        <v>0</v>
      </c>
      <c r="O56" s="254">
        <f>ROUND(E56*N56,2)</f>
        <v>0</v>
      </c>
      <c r="P56" s="254">
        <v>0</v>
      </c>
      <c r="Q56" s="254">
        <f>ROUND(E56*P56,2)</f>
        <v>0</v>
      </c>
      <c r="R56" s="254"/>
      <c r="S56" s="254" t="s">
        <v>128</v>
      </c>
      <c r="T56" s="255" t="s">
        <v>128</v>
      </c>
      <c r="U56" s="231">
        <v>0.20200000000000001</v>
      </c>
      <c r="V56" s="231">
        <f>ROUND(E56*U56,2)</f>
        <v>0.01</v>
      </c>
      <c r="W56" s="231"/>
      <c r="X56" s="231" t="s">
        <v>129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144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4" t="s">
        <v>168</v>
      </c>
      <c r="D57" s="257"/>
      <c r="E57" s="257"/>
      <c r="F57" s="257"/>
      <c r="G57" s="257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156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1" t="s">
        <v>169</v>
      </c>
      <c r="D58" s="232"/>
      <c r="E58" s="233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132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1" t="s">
        <v>170</v>
      </c>
      <c r="D59" s="232"/>
      <c r="E59" s="233">
        <v>0.03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2" t="s">
        <v>134</v>
      </c>
      <c r="D60" s="234"/>
      <c r="E60" s="235">
        <v>0.03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132</v>
      </c>
      <c r="AH60" s="212">
        <v>1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9">
        <v>11</v>
      </c>
      <c r="B61" s="250" t="s">
        <v>171</v>
      </c>
      <c r="C61" s="260" t="s">
        <v>172</v>
      </c>
      <c r="D61" s="251" t="s">
        <v>173</v>
      </c>
      <c r="E61" s="252">
        <v>5.9400000000000001E-2</v>
      </c>
      <c r="F61" s="253"/>
      <c r="G61" s="254">
        <f>ROUND(E61*F61,2)</f>
        <v>0</v>
      </c>
      <c r="H61" s="253"/>
      <c r="I61" s="254">
        <f>ROUND(E61*H61,2)</f>
        <v>0</v>
      </c>
      <c r="J61" s="253"/>
      <c r="K61" s="254">
        <f>ROUND(E61*J61,2)</f>
        <v>0</v>
      </c>
      <c r="L61" s="254">
        <v>21</v>
      </c>
      <c r="M61" s="254">
        <f>G61*(1+L61/100)</f>
        <v>0</v>
      </c>
      <c r="N61" s="254">
        <v>1</v>
      </c>
      <c r="O61" s="254">
        <f>ROUND(E61*N61,2)</f>
        <v>0.06</v>
      </c>
      <c r="P61" s="254">
        <v>0</v>
      </c>
      <c r="Q61" s="254">
        <f>ROUND(E61*P61,2)</f>
        <v>0</v>
      </c>
      <c r="R61" s="254" t="s">
        <v>174</v>
      </c>
      <c r="S61" s="254" t="s">
        <v>128</v>
      </c>
      <c r="T61" s="255" t="s">
        <v>128</v>
      </c>
      <c r="U61" s="231">
        <v>0</v>
      </c>
      <c r="V61" s="231">
        <f>ROUND(E61*U61,2)</f>
        <v>0</v>
      </c>
      <c r="W61" s="231"/>
      <c r="X61" s="231" t="s">
        <v>175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176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5" t="s">
        <v>177</v>
      </c>
      <c r="D62" s="238"/>
      <c r="E62" s="239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6" t="s">
        <v>178</v>
      </c>
      <c r="D63" s="238"/>
      <c r="E63" s="239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>
        <v>2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6" t="s">
        <v>179</v>
      </c>
      <c r="D64" s="238"/>
      <c r="E64" s="239">
        <v>0.03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132</v>
      </c>
      <c r="AH64" s="212">
        <v>2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7" t="s">
        <v>180</v>
      </c>
      <c r="D65" s="240"/>
      <c r="E65" s="241">
        <v>0.03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>
        <v>3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5" t="s">
        <v>181</v>
      </c>
      <c r="D66" s="238"/>
      <c r="E66" s="239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132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1" t="s">
        <v>182</v>
      </c>
      <c r="D67" s="232"/>
      <c r="E67" s="233">
        <v>5.3999999999999999E-2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2" t="s">
        <v>134</v>
      </c>
      <c r="D68" s="234"/>
      <c r="E68" s="235">
        <v>5.3999999999999999E-2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132</v>
      </c>
      <c r="AH68" s="212">
        <v>1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3" t="s">
        <v>183</v>
      </c>
      <c r="D69" s="236"/>
      <c r="E69" s="237">
        <v>5.4000000000000003E-3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4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9">
        <v>12</v>
      </c>
      <c r="B70" s="250" t="s">
        <v>184</v>
      </c>
      <c r="C70" s="260" t="s">
        <v>185</v>
      </c>
      <c r="D70" s="251" t="s">
        <v>186</v>
      </c>
      <c r="E70" s="252">
        <v>1.2</v>
      </c>
      <c r="F70" s="253"/>
      <c r="G70" s="254">
        <f>ROUND(E70*F70,2)</f>
        <v>0</v>
      </c>
      <c r="H70" s="253"/>
      <c r="I70" s="254">
        <f>ROUND(E70*H70,2)</f>
        <v>0</v>
      </c>
      <c r="J70" s="253"/>
      <c r="K70" s="254">
        <f>ROUND(E70*J70,2)</f>
        <v>0</v>
      </c>
      <c r="L70" s="254">
        <v>21</v>
      </c>
      <c r="M70" s="254">
        <f>G70*(1+L70/100)</f>
        <v>0</v>
      </c>
      <c r="N70" s="254">
        <v>0</v>
      </c>
      <c r="O70" s="254">
        <f>ROUND(E70*N70,2)</f>
        <v>0</v>
      </c>
      <c r="P70" s="254">
        <v>0</v>
      </c>
      <c r="Q70" s="254">
        <f>ROUND(E70*P70,2)</f>
        <v>0</v>
      </c>
      <c r="R70" s="254"/>
      <c r="S70" s="254" t="s">
        <v>128</v>
      </c>
      <c r="T70" s="255" t="s">
        <v>128</v>
      </c>
      <c r="U70" s="231">
        <v>1.7999999999999999E-2</v>
      </c>
      <c r="V70" s="231">
        <f>ROUND(E70*U70,2)</f>
        <v>0.02</v>
      </c>
      <c r="W70" s="231"/>
      <c r="X70" s="231" t="s">
        <v>129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130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1" t="s">
        <v>131</v>
      </c>
      <c r="D71" s="232"/>
      <c r="E71" s="233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1" t="s">
        <v>187</v>
      </c>
      <c r="D72" s="232"/>
      <c r="E72" s="233">
        <v>1.2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2" t="s">
        <v>134</v>
      </c>
      <c r="D73" s="234"/>
      <c r="E73" s="235">
        <v>1.2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132</v>
      </c>
      <c r="AH73" s="212">
        <v>1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9">
        <v>13</v>
      </c>
      <c r="B74" s="250" t="s">
        <v>188</v>
      </c>
      <c r="C74" s="260" t="s">
        <v>189</v>
      </c>
      <c r="D74" s="251" t="s">
        <v>186</v>
      </c>
      <c r="E74" s="252">
        <v>1.32</v>
      </c>
      <c r="F74" s="253"/>
      <c r="G74" s="254">
        <f>ROUND(E74*F74,2)</f>
        <v>0</v>
      </c>
      <c r="H74" s="253"/>
      <c r="I74" s="254">
        <f>ROUND(E74*H74,2)</f>
        <v>0</v>
      </c>
      <c r="J74" s="253"/>
      <c r="K74" s="254">
        <f>ROUND(E74*J74,2)</f>
        <v>0</v>
      </c>
      <c r="L74" s="254">
        <v>21</v>
      </c>
      <c r="M74" s="254">
        <f>G74*(1+L74/100)</f>
        <v>0</v>
      </c>
      <c r="N74" s="254">
        <v>0</v>
      </c>
      <c r="O74" s="254">
        <f>ROUND(E74*N74,2)</f>
        <v>0</v>
      </c>
      <c r="P74" s="254">
        <v>0</v>
      </c>
      <c r="Q74" s="254">
        <f>ROUND(E74*P74,2)</f>
        <v>0</v>
      </c>
      <c r="R74" s="254"/>
      <c r="S74" s="254" t="s">
        <v>128</v>
      </c>
      <c r="T74" s="255" t="s">
        <v>128</v>
      </c>
      <c r="U74" s="231">
        <v>0.13</v>
      </c>
      <c r="V74" s="231">
        <f>ROUND(E74*U74,2)</f>
        <v>0.17</v>
      </c>
      <c r="W74" s="231"/>
      <c r="X74" s="231" t="s">
        <v>129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130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1" t="s">
        <v>131</v>
      </c>
      <c r="D75" s="232"/>
      <c r="E75" s="233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1" t="s">
        <v>187</v>
      </c>
      <c r="D76" s="232"/>
      <c r="E76" s="233">
        <v>1.2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2" t="s">
        <v>134</v>
      </c>
      <c r="D77" s="234"/>
      <c r="E77" s="235">
        <v>1.2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1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3" t="s">
        <v>135</v>
      </c>
      <c r="D78" s="236"/>
      <c r="E78" s="237">
        <v>0.12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132</v>
      </c>
      <c r="AH78" s="212">
        <v>4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9">
        <v>14</v>
      </c>
      <c r="B79" s="250" t="s">
        <v>190</v>
      </c>
      <c r="C79" s="260" t="s">
        <v>191</v>
      </c>
      <c r="D79" s="251" t="s">
        <v>186</v>
      </c>
      <c r="E79" s="252">
        <v>1.32</v>
      </c>
      <c r="F79" s="253"/>
      <c r="G79" s="254">
        <f>ROUND(E79*F79,2)</f>
        <v>0</v>
      </c>
      <c r="H79" s="253"/>
      <c r="I79" s="254">
        <f>ROUND(E79*H79,2)</f>
        <v>0</v>
      </c>
      <c r="J79" s="253"/>
      <c r="K79" s="254">
        <f>ROUND(E79*J79,2)</f>
        <v>0</v>
      </c>
      <c r="L79" s="254">
        <v>21</v>
      </c>
      <c r="M79" s="254">
        <f>G79*(1+L79/100)</f>
        <v>0</v>
      </c>
      <c r="N79" s="254">
        <v>0</v>
      </c>
      <c r="O79" s="254">
        <f>ROUND(E79*N79,2)</f>
        <v>0</v>
      </c>
      <c r="P79" s="254">
        <v>0</v>
      </c>
      <c r="Q79" s="254">
        <f>ROUND(E79*P79,2)</f>
        <v>0</v>
      </c>
      <c r="R79" s="254"/>
      <c r="S79" s="254" t="s">
        <v>128</v>
      </c>
      <c r="T79" s="255" t="s">
        <v>128</v>
      </c>
      <c r="U79" s="231">
        <v>0.09</v>
      </c>
      <c r="V79" s="231">
        <f>ROUND(E79*U79,2)</f>
        <v>0.12</v>
      </c>
      <c r="W79" s="231"/>
      <c r="X79" s="231" t="s">
        <v>129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130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1" t="s">
        <v>192</v>
      </c>
      <c r="D80" s="232"/>
      <c r="E80" s="233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1" t="s">
        <v>193</v>
      </c>
      <c r="D81" s="232"/>
      <c r="E81" s="233">
        <v>1.32</v>
      </c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132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2" t="s">
        <v>134</v>
      </c>
      <c r="D82" s="234"/>
      <c r="E82" s="235">
        <v>1.32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1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9">
        <v>15</v>
      </c>
      <c r="B83" s="250" t="s">
        <v>194</v>
      </c>
      <c r="C83" s="260" t="s">
        <v>195</v>
      </c>
      <c r="D83" s="251" t="s">
        <v>186</v>
      </c>
      <c r="E83" s="252">
        <v>1.32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21</v>
      </c>
      <c r="M83" s="254">
        <f>G83*(1+L83/100)</f>
        <v>0</v>
      </c>
      <c r="N83" s="254">
        <v>0</v>
      </c>
      <c r="O83" s="254">
        <f>ROUND(E83*N83,2)</f>
        <v>0</v>
      </c>
      <c r="P83" s="254">
        <v>0</v>
      </c>
      <c r="Q83" s="254">
        <f>ROUND(E83*P83,2)</f>
        <v>0</v>
      </c>
      <c r="R83" s="254"/>
      <c r="S83" s="254" t="s">
        <v>128</v>
      </c>
      <c r="T83" s="255" t="s">
        <v>128</v>
      </c>
      <c r="U83" s="231">
        <v>0</v>
      </c>
      <c r="V83" s="231">
        <f>ROUND(E83*U83,2)</f>
        <v>0</v>
      </c>
      <c r="W83" s="231"/>
      <c r="X83" s="231" t="s">
        <v>129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130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1" t="s">
        <v>192</v>
      </c>
      <c r="D84" s="232"/>
      <c r="E84" s="233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132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1" t="s">
        <v>193</v>
      </c>
      <c r="D85" s="232"/>
      <c r="E85" s="233">
        <v>1.32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132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2" t="s">
        <v>134</v>
      </c>
      <c r="D86" s="234"/>
      <c r="E86" s="235">
        <v>1.32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1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9">
        <v>16</v>
      </c>
      <c r="B87" s="250" t="s">
        <v>196</v>
      </c>
      <c r="C87" s="260" t="s">
        <v>197</v>
      </c>
      <c r="D87" s="251" t="s">
        <v>186</v>
      </c>
      <c r="E87" s="252">
        <v>1.32</v>
      </c>
      <c r="F87" s="253"/>
      <c r="G87" s="254">
        <f>ROUND(E87*F87,2)</f>
        <v>0</v>
      </c>
      <c r="H87" s="253"/>
      <c r="I87" s="254">
        <f>ROUND(E87*H87,2)</f>
        <v>0</v>
      </c>
      <c r="J87" s="253"/>
      <c r="K87" s="254">
        <f>ROUND(E87*J87,2)</f>
        <v>0</v>
      </c>
      <c r="L87" s="254">
        <v>21</v>
      </c>
      <c r="M87" s="254">
        <f>G87*(1+L87/100)</f>
        <v>0</v>
      </c>
      <c r="N87" s="254">
        <v>0</v>
      </c>
      <c r="O87" s="254">
        <f>ROUND(E87*N87,2)</f>
        <v>0</v>
      </c>
      <c r="P87" s="254">
        <v>0</v>
      </c>
      <c r="Q87" s="254">
        <f>ROUND(E87*P87,2)</f>
        <v>0</v>
      </c>
      <c r="R87" s="254"/>
      <c r="S87" s="254" t="s">
        <v>128</v>
      </c>
      <c r="T87" s="255" t="s">
        <v>128</v>
      </c>
      <c r="U87" s="231">
        <v>0.06</v>
      </c>
      <c r="V87" s="231">
        <f>ROUND(E87*U87,2)</f>
        <v>0.08</v>
      </c>
      <c r="W87" s="231"/>
      <c r="X87" s="231" t="s">
        <v>129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130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1" t="s">
        <v>192</v>
      </c>
      <c r="D88" s="232"/>
      <c r="E88" s="233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132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1" t="s">
        <v>193</v>
      </c>
      <c r="D89" s="232"/>
      <c r="E89" s="233">
        <v>1.32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132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2" t="s">
        <v>134</v>
      </c>
      <c r="D90" s="234"/>
      <c r="E90" s="235">
        <v>1.32</v>
      </c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1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9">
        <v>17</v>
      </c>
      <c r="B91" s="250" t="s">
        <v>198</v>
      </c>
      <c r="C91" s="260" t="s">
        <v>199</v>
      </c>
      <c r="D91" s="251" t="s">
        <v>200</v>
      </c>
      <c r="E91" s="252">
        <v>3.9600000000000003E-2</v>
      </c>
      <c r="F91" s="253"/>
      <c r="G91" s="254">
        <f>ROUND(E91*F91,2)</f>
        <v>0</v>
      </c>
      <c r="H91" s="253"/>
      <c r="I91" s="254">
        <f>ROUND(E91*H91,2)</f>
        <v>0</v>
      </c>
      <c r="J91" s="253"/>
      <c r="K91" s="254">
        <f>ROUND(E91*J91,2)</f>
        <v>0</v>
      </c>
      <c r="L91" s="254">
        <v>21</v>
      </c>
      <c r="M91" s="254">
        <f>G91*(1+L91/100)</f>
        <v>0</v>
      </c>
      <c r="N91" s="254">
        <v>1E-3</v>
      </c>
      <c r="O91" s="254">
        <f>ROUND(E91*N91,2)</f>
        <v>0</v>
      </c>
      <c r="P91" s="254">
        <v>0</v>
      </c>
      <c r="Q91" s="254">
        <f>ROUND(E91*P91,2)</f>
        <v>0</v>
      </c>
      <c r="R91" s="254" t="s">
        <v>174</v>
      </c>
      <c r="S91" s="254" t="s">
        <v>128</v>
      </c>
      <c r="T91" s="255" t="s">
        <v>128</v>
      </c>
      <c r="U91" s="231">
        <v>0</v>
      </c>
      <c r="V91" s="231">
        <f>ROUND(E91*U91,2)</f>
        <v>0</v>
      </c>
      <c r="W91" s="231"/>
      <c r="X91" s="231" t="s">
        <v>175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176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1" t="s">
        <v>201</v>
      </c>
      <c r="D92" s="232"/>
      <c r="E92" s="233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1" t="s">
        <v>202</v>
      </c>
      <c r="D93" s="232"/>
      <c r="E93" s="233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1" t="s">
        <v>203</v>
      </c>
      <c r="D94" s="232"/>
      <c r="E94" s="233">
        <v>3.9600000000000003E-2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5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2" t="s">
        <v>134</v>
      </c>
      <c r="D95" s="234"/>
      <c r="E95" s="235">
        <v>3.9600000000000003E-2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1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9">
        <v>18</v>
      </c>
      <c r="B96" s="250" t="s">
        <v>204</v>
      </c>
      <c r="C96" s="260" t="s">
        <v>205</v>
      </c>
      <c r="D96" s="251" t="s">
        <v>186</v>
      </c>
      <c r="E96" s="252">
        <v>1.32</v>
      </c>
      <c r="F96" s="253"/>
      <c r="G96" s="254">
        <f>ROUND(E96*F96,2)</f>
        <v>0</v>
      </c>
      <c r="H96" s="253"/>
      <c r="I96" s="254">
        <f>ROUND(E96*H96,2)</f>
        <v>0</v>
      </c>
      <c r="J96" s="253"/>
      <c r="K96" s="254">
        <f>ROUND(E96*J96,2)</f>
        <v>0</v>
      </c>
      <c r="L96" s="254">
        <v>21</v>
      </c>
      <c r="M96" s="254">
        <f>G96*(1+L96/100)</f>
        <v>0</v>
      </c>
      <c r="N96" s="254">
        <v>0</v>
      </c>
      <c r="O96" s="254">
        <f>ROUND(E96*N96,2)</f>
        <v>0</v>
      </c>
      <c r="P96" s="254">
        <v>0</v>
      </c>
      <c r="Q96" s="254">
        <f>ROUND(E96*P96,2)</f>
        <v>0</v>
      </c>
      <c r="R96" s="254"/>
      <c r="S96" s="254" t="s">
        <v>128</v>
      </c>
      <c r="T96" s="255" t="s">
        <v>128</v>
      </c>
      <c r="U96" s="231">
        <v>1.0999999999999999E-2</v>
      </c>
      <c r="V96" s="231">
        <f>ROUND(E96*U96,2)</f>
        <v>0.01</v>
      </c>
      <c r="W96" s="231"/>
      <c r="X96" s="231" t="s">
        <v>129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130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1" t="s">
        <v>192</v>
      </c>
      <c r="D97" s="232"/>
      <c r="E97" s="233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132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1" t="s">
        <v>193</v>
      </c>
      <c r="D98" s="232"/>
      <c r="E98" s="233">
        <v>1.32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2" t="s">
        <v>134</v>
      </c>
      <c r="D99" s="234"/>
      <c r="E99" s="235">
        <v>1.32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132</v>
      </c>
      <c r="AH99" s="212">
        <v>1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9">
        <v>19</v>
      </c>
      <c r="B100" s="250" t="s">
        <v>206</v>
      </c>
      <c r="C100" s="260" t="s">
        <v>207</v>
      </c>
      <c r="D100" s="251" t="s">
        <v>127</v>
      </c>
      <c r="E100" s="252">
        <v>1.9800000000000002E-2</v>
      </c>
      <c r="F100" s="253"/>
      <c r="G100" s="254">
        <f>ROUND(E100*F100,2)</f>
        <v>0</v>
      </c>
      <c r="H100" s="253"/>
      <c r="I100" s="254">
        <f>ROUND(E100*H100,2)</f>
        <v>0</v>
      </c>
      <c r="J100" s="253"/>
      <c r="K100" s="254">
        <f>ROUND(E100*J100,2)</f>
        <v>0</v>
      </c>
      <c r="L100" s="254">
        <v>21</v>
      </c>
      <c r="M100" s="254">
        <f>G100*(1+L100/100)</f>
        <v>0</v>
      </c>
      <c r="N100" s="254">
        <v>0</v>
      </c>
      <c r="O100" s="254">
        <f>ROUND(E100*N100,2)</f>
        <v>0</v>
      </c>
      <c r="P100" s="254">
        <v>0</v>
      </c>
      <c r="Q100" s="254">
        <f>ROUND(E100*P100,2)</f>
        <v>0</v>
      </c>
      <c r="R100" s="254"/>
      <c r="S100" s="254" t="s">
        <v>128</v>
      </c>
      <c r="T100" s="255" t="s">
        <v>128</v>
      </c>
      <c r="U100" s="231">
        <v>0.26</v>
      </c>
      <c r="V100" s="231">
        <f>ROUND(E100*U100,2)</f>
        <v>0.01</v>
      </c>
      <c r="W100" s="231"/>
      <c r="X100" s="231" t="s">
        <v>129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130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1" t="s">
        <v>192</v>
      </c>
      <c r="D101" s="232"/>
      <c r="E101" s="233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1" t="s">
        <v>208</v>
      </c>
      <c r="D102" s="232"/>
      <c r="E102" s="233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1" t="s">
        <v>209</v>
      </c>
      <c r="D103" s="232"/>
      <c r="E103" s="233">
        <v>1.9800000000000002E-2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132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2" t="s">
        <v>134</v>
      </c>
      <c r="D104" s="234"/>
      <c r="E104" s="235">
        <v>1.9800000000000002E-2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1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9">
        <v>20</v>
      </c>
      <c r="B105" s="250" t="s">
        <v>210</v>
      </c>
      <c r="C105" s="260" t="s">
        <v>211</v>
      </c>
      <c r="D105" s="251" t="s">
        <v>127</v>
      </c>
      <c r="E105" s="252">
        <v>2.64E-3</v>
      </c>
      <c r="F105" s="253"/>
      <c r="G105" s="254">
        <f>ROUND(E105*F105,2)</f>
        <v>0</v>
      </c>
      <c r="H105" s="253"/>
      <c r="I105" s="254">
        <f>ROUND(E105*H105,2)</f>
        <v>0</v>
      </c>
      <c r="J105" s="253"/>
      <c r="K105" s="254">
        <f>ROUND(E105*J105,2)</f>
        <v>0</v>
      </c>
      <c r="L105" s="254">
        <v>21</v>
      </c>
      <c r="M105" s="254">
        <f>G105*(1+L105/100)</f>
        <v>0</v>
      </c>
      <c r="N105" s="254">
        <v>0</v>
      </c>
      <c r="O105" s="254">
        <f>ROUND(E105*N105,2)</f>
        <v>0</v>
      </c>
      <c r="P105" s="254">
        <v>0</v>
      </c>
      <c r="Q105" s="254">
        <f>ROUND(E105*P105,2)</f>
        <v>0</v>
      </c>
      <c r="R105" s="254"/>
      <c r="S105" s="254" t="s">
        <v>128</v>
      </c>
      <c r="T105" s="255" t="s">
        <v>128</v>
      </c>
      <c r="U105" s="231">
        <v>4.9870000000000001</v>
      </c>
      <c r="V105" s="231">
        <f>ROUND(E105*U105,2)</f>
        <v>0.01</v>
      </c>
      <c r="W105" s="231"/>
      <c r="X105" s="231" t="s">
        <v>129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130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1" t="s">
        <v>192</v>
      </c>
      <c r="D106" s="232"/>
      <c r="E106" s="233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1" t="s">
        <v>212</v>
      </c>
      <c r="D107" s="232"/>
      <c r="E107" s="233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1" t="s">
        <v>213</v>
      </c>
      <c r="D108" s="232"/>
      <c r="E108" s="233">
        <v>2.64E-3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2" t="s">
        <v>134</v>
      </c>
      <c r="D109" s="234"/>
      <c r="E109" s="235">
        <v>2.64E-3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1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43" t="s">
        <v>123</v>
      </c>
      <c r="B110" s="244" t="s">
        <v>79</v>
      </c>
      <c r="C110" s="259" t="s">
        <v>80</v>
      </c>
      <c r="D110" s="245"/>
      <c r="E110" s="246"/>
      <c r="F110" s="247"/>
      <c r="G110" s="247">
        <f>SUMIF(AG111:AG129,"&lt;&gt;NOR",G111:G129)</f>
        <v>0</v>
      </c>
      <c r="H110" s="247"/>
      <c r="I110" s="247">
        <f>SUM(I111:I129)</f>
        <v>0</v>
      </c>
      <c r="J110" s="247"/>
      <c r="K110" s="247">
        <f>SUM(K111:K129)</f>
        <v>0</v>
      </c>
      <c r="L110" s="247"/>
      <c r="M110" s="247">
        <f>SUM(M111:M129)</f>
        <v>0</v>
      </c>
      <c r="N110" s="247"/>
      <c r="O110" s="247">
        <f>SUM(O111:O129)</f>
        <v>0.84</v>
      </c>
      <c r="P110" s="247"/>
      <c r="Q110" s="247">
        <f>SUM(Q111:Q129)</f>
        <v>0</v>
      </c>
      <c r="R110" s="247"/>
      <c r="S110" s="247"/>
      <c r="T110" s="248"/>
      <c r="U110" s="242"/>
      <c r="V110" s="242">
        <f>SUM(V111:V129)</f>
        <v>1.71</v>
      </c>
      <c r="W110" s="242"/>
      <c r="X110" s="242"/>
      <c r="AG110" t="s">
        <v>124</v>
      </c>
    </row>
    <row r="111" spans="1:60" outlineLevel="1" x14ac:dyDescent="0.2">
      <c r="A111" s="249">
        <v>21</v>
      </c>
      <c r="B111" s="250" t="s">
        <v>214</v>
      </c>
      <c r="C111" s="260" t="s">
        <v>215</v>
      </c>
      <c r="D111" s="251" t="s">
        <v>216</v>
      </c>
      <c r="E111" s="252">
        <v>2</v>
      </c>
      <c r="F111" s="253"/>
      <c r="G111" s="254">
        <f>ROUND(E111*F111,2)</f>
        <v>0</v>
      </c>
      <c r="H111" s="253"/>
      <c r="I111" s="254">
        <f>ROUND(E111*H111,2)</f>
        <v>0</v>
      </c>
      <c r="J111" s="253"/>
      <c r="K111" s="254">
        <f>ROUND(E111*J111,2)</f>
        <v>0</v>
      </c>
      <c r="L111" s="254">
        <v>21</v>
      </c>
      <c r="M111" s="254">
        <f>G111*(1+L111/100)</f>
        <v>0</v>
      </c>
      <c r="N111" s="254">
        <v>1.6299999999999999E-3</v>
      </c>
      <c r="O111" s="254">
        <f>ROUND(E111*N111,2)</f>
        <v>0</v>
      </c>
      <c r="P111" s="254">
        <v>0</v>
      </c>
      <c r="Q111" s="254">
        <f>ROUND(E111*P111,2)</f>
        <v>0</v>
      </c>
      <c r="R111" s="254"/>
      <c r="S111" s="254" t="s">
        <v>128</v>
      </c>
      <c r="T111" s="255" t="s">
        <v>128</v>
      </c>
      <c r="U111" s="231">
        <v>0.4</v>
      </c>
      <c r="V111" s="231">
        <f>ROUND(E111*U111,2)</f>
        <v>0.8</v>
      </c>
      <c r="W111" s="231"/>
      <c r="X111" s="231" t="s">
        <v>129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144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1" t="s">
        <v>217</v>
      </c>
      <c r="D112" s="232"/>
      <c r="E112" s="233">
        <v>2</v>
      </c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2" t="s">
        <v>134</v>
      </c>
      <c r="D113" s="234"/>
      <c r="E113" s="235">
        <v>2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1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9">
        <v>22</v>
      </c>
      <c r="B114" s="250" t="s">
        <v>218</v>
      </c>
      <c r="C114" s="260" t="s">
        <v>219</v>
      </c>
      <c r="D114" s="251" t="s">
        <v>127</v>
      </c>
      <c r="E114" s="252">
        <v>0.32400000000000001</v>
      </c>
      <c r="F114" s="253"/>
      <c r="G114" s="254">
        <f>ROUND(E114*F114,2)</f>
        <v>0</v>
      </c>
      <c r="H114" s="253"/>
      <c r="I114" s="254">
        <f>ROUND(E114*H114,2)</f>
        <v>0</v>
      </c>
      <c r="J114" s="253"/>
      <c r="K114" s="254">
        <f>ROUND(E114*J114,2)</f>
        <v>0</v>
      </c>
      <c r="L114" s="254">
        <v>21</v>
      </c>
      <c r="M114" s="254">
        <f>G114*(1+L114/100)</f>
        <v>0</v>
      </c>
      <c r="N114" s="254">
        <v>2.5249999999999999</v>
      </c>
      <c r="O114" s="254">
        <f>ROUND(E114*N114,2)</f>
        <v>0.82</v>
      </c>
      <c r="P114" s="254">
        <v>0</v>
      </c>
      <c r="Q114" s="254">
        <f>ROUND(E114*P114,2)</f>
        <v>0</v>
      </c>
      <c r="R114" s="254"/>
      <c r="S114" s="254" t="s">
        <v>128</v>
      </c>
      <c r="T114" s="255" t="s">
        <v>128</v>
      </c>
      <c r="U114" s="231">
        <v>0.47699999999999998</v>
      </c>
      <c r="V114" s="231">
        <f>ROUND(E114*U114,2)</f>
        <v>0.15</v>
      </c>
      <c r="W114" s="231"/>
      <c r="X114" s="231" t="s">
        <v>129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4" t="s">
        <v>220</v>
      </c>
      <c r="D115" s="257"/>
      <c r="E115" s="257"/>
      <c r="F115" s="257"/>
      <c r="G115" s="257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156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9"/>
      <c r="B116" s="230"/>
      <c r="C116" s="261" t="s">
        <v>221</v>
      </c>
      <c r="D116" s="232"/>
      <c r="E116" s="233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132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1" t="s">
        <v>222</v>
      </c>
      <c r="D117" s="232"/>
      <c r="E117" s="233">
        <v>0.27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2" t="s">
        <v>134</v>
      </c>
      <c r="D118" s="234"/>
      <c r="E118" s="235">
        <v>0.27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132</v>
      </c>
      <c r="AH118" s="212">
        <v>1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3" t="s">
        <v>223</v>
      </c>
      <c r="D119" s="236"/>
      <c r="E119" s="237">
        <v>5.3999999999999999E-2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132</v>
      </c>
      <c r="AH119" s="212">
        <v>4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9">
        <v>23</v>
      </c>
      <c r="B120" s="250" t="s">
        <v>224</v>
      </c>
      <c r="C120" s="260" t="s">
        <v>225</v>
      </c>
      <c r="D120" s="251" t="s">
        <v>186</v>
      </c>
      <c r="E120" s="252">
        <v>0.55000000000000004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4">
        <v>3.9199999999999999E-2</v>
      </c>
      <c r="O120" s="254">
        <f>ROUND(E120*N120,2)</f>
        <v>0.02</v>
      </c>
      <c r="P120" s="254">
        <v>0</v>
      </c>
      <c r="Q120" s="254">
        <f>ROUND(E120*P120,2)</f>
        <v>0</v>
      </c>
      <c r="R120" s="254"/>
      <c r="S120" s="254" t="s">
        <v>128</v>
      </c>
      <c r="T120" s="255" t="s">
        <v>128</v>
      </c>
      <c r="U120" s="231">
        <v>1.05</v>
      </c>
      <c r="V120" s="231">
        <f>ROUND(E120*U120,2)</f>
        <v>0.57999999999999996</v>
      </c>
      <c r="W120" s="231"/>
      <c r="X120" s="231" t="s">
        <v>129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144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1" t="s">
        <v>221</v>
      </c>
      <c r="D121" s="232"/>
      <c r="E121" s="233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1" t="s">
        <v>226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1" t="s">
        <v>227</v>
      </c>
      <c r="D123" s="232"/>
      <c r="E123" s="233">
        <v>0.55000000000000004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2" t="s">
        <v>134</v>
      </c>
      <c r="D124" s="234"/>
      <c r="E124" s="235">
        <v>0.55000000000000004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>
        <v>1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9">
        <v>24</v>
      </c>
      <c r="B125" s="250" t="s">
        <v>228</v>
      </c>
      <c r="C125" s="260" t="s">
        <v>229</v>
      </c>
      <c r="D125" s="251" t="s">
        <v>186</v>
      </c>
      <c r="E125" s="252">
        <v>0.55000000000000004</v>
      </c>
      <c r="F125" s="253"/>
      <c r="G125" s="254">
        <f>ROUND(E125*F125,2)</f>
        <v>0</v>
      </c>
      <c r="H125" s="253"/>
      <c r="I125" s="254">
        <f>ROUND(E125*H125,2)</f>
        <v>0</v>
      </c>
      <c r="J125" s="253"/>
      <c r="K125" s="254">
        <f>ROUND(E125*J125,2)</f>
        <v>0</v>
      </c>
      <c r="L125" s="254">
        <v>21</v>
      </c>
      <c r="M125" s="254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4"/>
      <c r="S125" s="254" t="s">
        <v>128</v>
      </c>
      <c r="T125" s="255" t="s">
        <v>128</v>
      </c>
      <c r="U125" s="231">
        <v>0.32</v>
      </c>
      <c r="V125" s="231">
        <f>ROUND(E125*U125,2)</f>
        <v>0.18</v>
      </c>
      <c r="W125" s="231"/>
      <c r="X125" s="231" t="s">
        <v>129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144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4" t="s">
        <v>230</v>
      </c>
      <c r="D126" s="257"/>
      <c r="E126" s="257"/>
      <c r="F126" s="257"/>
      <c r="G126" s="257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156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1" t="s">
        <v>231</v>
      </c>
      <c r="D127" s="232"/>
      <c r="E127" s="233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1" t="s">
        <v>232</v>
      </c>
      <c r="D128" s="232"/>
      <c r="E128" s="233">
        <v>0.55000000000000004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132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2" t="s">
        <v>134</v>
      </c>
      <c r="D129" s="234"/>
      <c r="E129" s="235">
        <v>0.55000000000000004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132</v>
      </c>
      <c r="AH129" s="212">
        <v>1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43" t="s">
        <v>123</v>
      </c>
      <c r="B130" s="244" t="s">
        <v>81</v>
      </c>
      <c r="C130" s="259" t="s">
        <v>82</v>
      </c>
      <c r="D130" s="245"/>
      <c r="E130" s="246"/>
      <c r="F130" s="247"/>
      <c r="G130" s="247">
        <f>SUMIF(AG131:AG147,"&lt;&gt;NOR",G131:G147)</f>
        <v>0</v>
      </c>
      <c r="H130" s="247"/>
      <c r="I130" s="247">
        <f>SUM(I131:I147)</f>
        <v>0</v>
      </c>
      <c r="J130" s="247"/>
      <c r="K130" s="247">
        <f>SUM(K131:K147)</f>
        <v>0</v>
      </c>
      <c r="L130" s="247"/>
      <c r="M130" s="247">
        <f>SUM(M131:M147)</f>
        <v>0</v>
      </c>
      <c r="N130" s="247"/>
      <c r="O130" s="247">
        <f>SUM(O131:O147)</f>
        <v>0.47000000000000003</v>
      </c>
      <c r="P130" s="247"/>
      <c r="Q130" s="247">
        <f>SUM(Q131:Q147)</f>
        <v>0</v>
      </c>
      <c r="R130" s="247"/>
      <c r="S130" s="247"/>
      <c r="T130" s="248"/>
      <c r="U130" s="242"/>
      <c r="V130" s="242">
        <f>SUM(V131:V147)</f>
        <v>2.63</v>
      </c>
      <c r="W130" s="242"/>
      <c r="X130" s="242"/>
      <c r="AG130" t="s">
        <v>124</v>
      </c>
    </row>
    <row r="131" spans="1:60" outlineLevel="1" x14ac:dyDescent="0.2">
      <c r="A131" s="249">
        <v>25</v>
      </c>
      <c r="B131" s="250" t="s">
        <v>233</v>
      </c>
      <c r="C131" s="260" t="s">
        <v>234</v>
      </c>
      <c r="D131" s="251" t="s">
        <v>186</v>
      </c>
      <c r="E131" s="252">
        <v>0.9</v>
      </c>
      <c r="F131" s="253"/>
      <c r="G131" s="254">
        <f>ROUND(E131*F131,2)</f>
        <v>0</v>
      </c>
      <c r="H131" s="253"/>
      <c r="I131" s="254">
        <f>ROUND(E131*H131,2)</f>
        <v>0</v>
      </c>
      <c r="J131" s="253"/>
      <c r="K131" s="254">
        <f>ROUND(E131*J131,2)</f>
        <v>0</v>
      </c>
      <c r="L131" s="254">
        <v>21</v>
      </c>
      <c r="M131" s="254">
        <f>G131*(1+L131/100)</f>
        <v>0</v>
      </c>
      <c r="N131" s="254">
        <v>7.3899999999999993E-2</v>
      </c>
      <c r="O131" s="254">
        <f>ROUND(E131*N131,2)</f>
        <v>7.0000000000000007E-2</v>
      </c>
      <c r="P131" s="254">
        <v>0</v>
      </c>
      <c r="Q131" s="254">
        <f>ROUND(E131*P131,2)</f>
        <v>0</v>
      </c>
      <c r="R131" s="254"/>
      <c r="S131" s="254" t="s">
        <v>128</v>
      </c>
      <c r="T131" s="255" t="s">
        <v>128</v>
      </c>
      <c r="U131" s="231">
        <v>0.45200000000000001</v>
      </c>
      <c r="V131" s="231">
        <f>ROUND(E131*U131,2)</f>
        <v>0.41</v>
      </c>
      <c r="W131" s="231"/>
      <c r="X131" s="231" t="s">
        <v>129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130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1" t="s">
        <v>187</v>
      </c>
      <c r="D132" s="232"/>
      <c r="E132" s="233">
        <v>1.2</v>
      </c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1" t="s">
        <v>235</v>
      </c>
      <c r="D133" s="232"/>
      <c r="E133" s="233">
        <v>-0.3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2" t="s">
        <v>134</v>
      </c>
      <c r="D134" s="234"/>
      <c r="E134" s="235">
        <v>0.9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132</v>
      </c>
      <c r="AH134" s="212">
        <v>1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9">
        <v>26</v>
      </c>
      <c r="B135" s="250" t="s">
        <v>236</v>
      </c>
      <c r="C135" s="260" t="s">
        <v>237</v>
      </c>
      <c r="D135" s="251" t="s">
        <v>186</v>
      </c>
      <c r="E135" s="252">
        <v>0.99</v>
      </c>
      <c r="F135" s="253"/>
      <c r="G135" s="254">
        <f>ROUND(E135*F135,2)</f>
        <v>0</v>
      </c>
      <c r="H135" s="253"/>
      <c r="I135" s="254">
        <f>ROUND(E135*H135,2)</f>
        <v>0</v>
      </c>
      <c r="J135" s="253"/>
      <c r="K135" s="254">
        <f>ROUND(E135*J135,2)</f>
        <v>0</v>
      </c>
      <c r="L135" s="254">
        <v>21</v>
      </c>
      <c r="M135" s="254">
        <f>G135*(1+L135/100)</f>
        <v>0</v>
      </c>
      <c r="N135" s="254">
        <v>0.13100000000000001</v>
      </c>
      <c r="O135" s="254">
        <f>ROUND(E135*N135,2)</f>
        <v>0.13</v>
      </c>
      <c r="P135" s="254">
        <v>0</v>
      </c>
      <c r="Q135" s="254">
        <f>ROUND(E135*P135,2)</f>
        <v>0</v>
      </c>
      <c r="R135" s="254" t="s">
        <v>174</v>
      </c>
      <c r="S135" s="254" t="s">
        <v>128</v>
      </c>
      <c r="T135" s="255" t="s">
        <v>128</v>
      </c>
      <c r="U135" s="231">
        <v>0</v>
      </c>
      <c r="V135" s="231">
        <f>ROUND(E135*U135,2)</f>
        <v>0</v>
      </c>
      <c r="W135" s="231"/>
      <c r="X135" s="231" t="s">
        <v>175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176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9"/>
      <c r="B136" s="230"/>
      <c r="C136" s="261" t="s">
        <v>187</v>
      </c>
      <c r="D136" s="232"/>
      <c r="E136" s="233">
        <v>1.2</v>
      </c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1" t="s">
        <v>235</v>
      </c>
      <c r="D137" s="232"/>
      <c r="E137" s="233">
        <v>-0.3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2" t="s">
        <v>134</v>
      </c>
      <c r="D138" s="234"/>
      <c r="E138" s="235">
        <v>0.9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>
        <v>1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3" t="s">
        <v>183</v>
      </c>
      <c r="D139" s="236"/>
      <c r="E139" s="237">
        <v>0.09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132</v>
      </c>
      <c r="AH139" s="212">
        <v>4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9">
        <v>27</v>
      </c>
      <c r="B140" s="250" t="s">
        <v>238</v>
      </c>
      <c r="C140" s="260" t="s">
        <v>239</v>
      </c>
      <c r="D140" s="251" t="s">
        <v>186</v>
      </c>
      <c r="E140" s="252">
        <v>0.9</v>
      </c>
      <c r="F140" s="253"/>
      <c r="G140" s="254">
        <f>ROUND(E140*F140,2)</f>
        <v>0</v>
      </c>
      <c r="H140" s="253"/>
      <c r="I140" s="254">
        <f>ROUND(E140*H140,2)</f>
        <v>0</v>
      </c>
      <c r="J140" s="253"/>
      <c r="K140" s="254">
        <f>ROUND(E140*J140,2)</f>
        <v>0</v>
      </c>
      <c r="L140" s="254">
        <v>21</v>
      </c>
      <c r="M140" s="254">
        <f>G140*(1+L140/100)</f>
        <v>0</v>
      </c>
      <c r="N140" s="254">
        <v>0.30360999999999999</v>
      </c>
      <c r="O140" s="254">
        <f>ROUND(E140*N140,2)</f>
        <v>0.27</v>
      </c>
      <c r="P140" s="254">
        <v>0</v>
      </c>
      <c r="Q140" s="254">
        <f>ROUND(E140*P140,2)</f>
        <v>0</v>
      </c>
      <c r="R140" s="254"/>
      <c r="S140" s="254" t="s">
        <v>128</v>
      </c>
      <c r="T140" s="255" t="s">
        <v>128</v>
      </c>
      <c r="U140" s="231">
        <v>1.6E-2</v>
      </c>
      <c r="V140" s="231">
        <f>ROUND(E140*U140,2)</f>
        <v>0.01</v>
      </c>
      <c r="W140" s="231"/>
      <c r="X140" s="231" t="s">
        <v>129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130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1" t="s">
        <v>187</v>
      </c>
      <c r="D141" s="232"/>
      <c r="E141" s="233">
        <v>1.2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1" t="s">
        <v>235</v>
      </c>
      <c r="D142" s="232"/>
      <c r="E142" s="233">
        <v>-0.3</v>
      </c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2" t="s">
        <v>134</v>
      </c>
      <c r="D143" s="234"/>
      <c r="E143" s="235">
        <v>0.9</v>
      </c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132</v>
      </c>
      <c r="AH143" s="212">
        <v>1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9">
        <v>28</v>
      </c>
      <c r="B144" s="250" t="s">
        <v>240</v>
      </c>
      <c r="C144" s="260" t="s">
        <v>241</v>
      </c>
      <c r="D144" s="251" t="s">
        <v>242</v>
      </c>
      <c r="E144" s="252">
        <v>5.4</v>
      </c>
      <c r="F144" s="253"/>
      <c r="G144" s="254">
        <f>ROUND(E144*F144,2)</f>
        <v>0</v>
      </c>
      <c r="H144" s="253"/>
      <c r="I144" s="254">
        <f>ROUND(E144*H144,2)</f>
        <v>0</v>
      </c>
      <c r="J144" s="253"/>
      <c r="K144" s="254">
        <f>ROUND(E144*J144,2)</f>
        <v>0</v>
      </c>
      <c r="L144" s="254">
        <v>21</v>
      </c>
      <c r="M144" s="254">
        <f>G144*(1+L144/100)</f>
        <v>0</v>
      </c>
      <c r="N144" s="254">
        <v>3.3E-4</v>
      </c>
      <c r="O144" s="254">
        <f>ROUND(E144*N144,2)</f>
        <v>0</v>
      </c>
      <c r="P144" s="254">
        <v>0</v>
      </c>
      <c r="Q144" s="254">
        <f>ROUND(E144*P144,2)</f>
        <v>0</v>
      </c>
      <c r="R144" s="254"/>
      <c r="S144" s="254" t="s">
        <v>128</v>
      </c>
      <c r="T144" s="255" t="s">
        <v>128</v>
      </c>
      <c r="U144" s="231">
        <v>0.41</v>
      </c>
      <c r="V144" s="231">
        <f>ROUND(E144*U144,2)</f>
        <v>2.21</v>
      </c>
      <c r="W144" s="231"/>
      <c r="X144" s="231" t="s">
        <v>129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130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1" t="s">
        <v>243</v>
      </c>
      <c r="D145" s="232"/>
      <c r="E145" s="233">
        <v>3.8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9"/>
      <c r="B146" s="230"/>
      <c r="C146" s="261" t="s">
        <v>244</v>
      </c>
      <c r="D146" s="232"/>
      <c r="E146" s="233">
        <v>1.6</v>
      </c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132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2" t="s">
        <v>134</v>
      </c>
      <c r="D147" s="234"/>
      <c r="E147" s="235">
        <v>5.4</v>
      </c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132</v>
      </c>
      <c r="AH147" s="212">
        <v>1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43" t="s">
        <v>123</v>
      </c>
      <c r="B148" s="244" t="s">
        <v>83</v>
      </c>
      <c r="C148" s="259" t="s">
        <v>84</v>
      </c>
      <c r="D148" s="245"/>
      <c r="E148" s="246"/>
      <c r="F148" s="247"/>
      <c r="G148" s="247">
        <f>SUMIF(AG149:AG168,"&lt;&gt;NOR",G149:G168)</f>
        <v>0</v>
      </c>
      <c r="H148" s="247"/>
      <c r="I148" s="247">
        <f>SUM(I149:I168)</f>
        <v>0</v>
      </c>
      <c r="J148" s="247"/>
      <c r="K148" s="247">
        <f>SUM(K149:K168)</f>
        <v>0</v>
      </c>
      <c r="L148" s="247"/>
      <c r="M148" s="247">
        <f>SUM(M149:M168)</f>
        <v>0</v>
      </c>
      <c r="N148" s="247"/>
      <c r="O148" s="247">
        <f>SUM(O149:O168)</f>
        <v>1.59</v>
      </c>
      <c r="P148" s="247"/>
      <c r="Q148" s="247">
        <f>SUM(Q149:Q168)</f>
        <v>0</v>
      </c>
      <c r="R148" s="247"/>
      <c r="S148" s="247"/>
      <c r="T148" s="248"/>
      <c r="U148" s="242"/>
      <c r="V148" s="242">
        <f>SUM(V149:V168)</f>
        <v>2.92</v>
      </c>
      <c r="W148" s="242"/>
      <c r="X148" s="242"/>
      <c r="AG148" t="s">
        <v>124</v>
      </c>
    </row>
    <row r="149" spans="1:60" ht="22.5" outlineLevel="1" x14ac:dyDescent="0.2">
      <c r="A149" s="249">
        <v>29</v>
      </c>
      <c r="B149" s="250" t="s">
        <v>245</v>
      </c>
      <c r="C149" s="260" t="s">
        <v>246</v>
      </c>
      <c r="D149" s="251" t="s">
        <v>242</v>
      </c>
      <c r="E149" s="252">
        <v>3.2</v>
      </c>
      <c r="F149" s="253"/>
      <c r="G149" s="254">
        <f>ROUND(E149*F149,2)</f>
        <v>0</v>
      </c>
      <c r="H149" s="253"/>
      <c r="I149" s="254">
        <f>ROUND(E149*H149,2)</f>
        <v>0</v>
      </c>
      <c r="J149" s="253"/>
      <c r="K149" s="254">
        <f>ROUND(E149*J149,2)</f>
        <v>0</v>
      </c>
      <c r="L149" s="254">
        <v>21</v>
      </c>
      <c r="M149" s="254">
        <f>G149*(1+L149/100)</f>
        <v>0</v>
      </c>
      <c r="N149" s="254">
        <v>0.24357999999999999</v>
      </c>
      <c r="O149" s="254">
        <f>ROUND(E149*N149,2)</f>
        <v>0.78</v>
      </c>
      <c r="P149" s="254">
        <v>0</v>
      </c>
      <c r="Q149" s="254">
        <f>ROUND(E149*P149,2)</f>
        <v>0</v>
      </c>
      <c r="R149" s="254"/>
      <c r="S149" s="254" t="s">
        <v>128</v>
      </c>
      <c r="T149" s="255" t="s">
        <v>128</v>
      </c>
      <c r="U149" s="231">
        <v>0.33704000000000001</v>
      </c>
      <c r="V149" s="231">
        <f>ROUND(E149*U149,2)</f>
        <v>1.08</v>
      </c>
      <c r="W149" s="231"/>
      <c r="X149" s="231" t="s">
        <v>129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130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1" t="s">
        <v>247</v>
      </c>
      <c r="D150" s="232"/>
      <c r="E150" s="233">
        <v>3.2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2" t="s">
        <v>134</v>
      </c>
      <c r="D151" s="234"/>
      <c r="E151" s="235">
        <v>3.2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132</v>
      </c>
      <c r="AH151" s="212">
        <v>1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9">
        <v>30</v>
      </c>
      <c r="B152" s="250" t="s">
        <v>248</v>
      </c>
      <c r="C152" s="260" t="s">
        <v>249</v>
      </c>
      <c r="D152" s="251" t="s">
        <v>127</v>
      </c>
      <c r="E152" s="252">
        <v>0.32</v>
      </c>
      <c r="F152" s="253"/>
      <c r="G152" s="254">
        <f>ROUND(E152*F152,2)</f>
        <v>0</v>
      </c>
      <c r="H152" s="253"/>
      <c r="I152" s="254">
        <f>ROUND(E152*H152,2)</f>
        <v>0</v>
      </c>
      <c r="J152" s="253"/>
      <c r="K152" s="254">
        <f>ROUND(E152*J152,2)</f>
        <v>0</v>
      </c>
      <c r="L152" s="254">
        <v>21</v>
      </c>
      <c r="M152" s="254">
        <f>G152*(1+L152/100)</f>
        <v>0</v>
      </c>
      <c r="N152" s="254">
        <v>2.5249999999999999</v>
      </c>
      <c r="O152" s="254">
        <f>ROUND(E152*N152,2)</f>
        <v>0.81</v>
      </c>
      <c r="P152" s="254">
        <v>0</v>
      </c>
      <c r="Q152" s="254">
        <f>ROUND(E152*P152,2)</f>
        <v>0</v>
      </c>
      <c r="R152" s="254"/>
      <c r="S152" s="254" t="s">
        <v>128</v>
      </c>
      <c r="T152" s="255" t="s">
        <v>128</v>
      </c>
      <c r="U152" s="231">
        <v>1.4419999999999999</v>
      </c>
      <c r="V152" s="231">
        <f>ROUND(E152*U152,2)</f>
        <v>0.46</v>
      </c>
      <c r="W152" s="231"/>
      <c r="X152" s="231" t="s">
        <v>129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130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1" t="s">
        <v>250</v>
      </c>
      <c r="D153" s="232"/>
      <c r="E153" s="233"/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1" t="s">
        <v>251</v>
      </c>
      <c r="D154" s="232"/>
      <c r="E154" s="233"/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132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9"/>
      <c r="B155" s="230"/>
      <c r="C155" s="261" t="s">
        <v>252</v>
      </c>
      <c r="D155" s="232"/>
      <c r="E155" s="233">
        <v>0.32</v>
      </c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132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2" t="s">
        <v>134</v>
      </c>
      <c r="D156" s="234"/>
      <c r="E156" s="235">
        <v>0.32</v>
      </c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132</v>
      </c>
      <c r="AH156" s="212">
        <v>1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9">
        <v>31</v>
      </c>
      <c r="B157" s="250" t="s">
        <v>253</v>
      </c>
      <c r="C157" s="260" t="s">
        <v>254</v>
      </c>
      <c r="D157" s="251" t="s">
        <v>242</v>
      </c>
      <c r="E157" s="252">
        <v>6</v>
      </c>
      <c r="F157" s="253"/>
      <c r="G157" s="254">
        <f>ROUND(E157*F157,2)</f>
        <v>0</v>
      </c>
      <c r="H157" s="253"/>
      <c r="I157" s="254">
        <f>ROUND(E157*H157,2)</f>
        <v>0</v>
      </c>
      <c r="J157" s="253"/>
      <c r="K157" s="254">
        <f>ROUND(E157*J157,2)</f>
        <v>0</v>
      </c>
      <c r="L157" s="254">
        <v>21</v>
      </c>
      <c r="M157" s="254">
        <f>G157*(1+L157/100)</f>
        <v>0</v>
      </c>
      <c r="N157" s="254">
        <v>0</v>
      </c>
      <c r="O157" s="254">
        <f>ROUND(E157*N157,2)</f>
        <v>0</v>
      </c>
      <c r="P157" s="254">
        <v>0</v>
      </c>
      <c r="Q157" s="254">
        <f>ROUND(E157*P157,2)</f>
        <v>0</v>
      </c>
      <c r="R157" s="254"/>
      <c r="S157" s="254" t="s">
        <v>128</v>
      </c>
      <c r="T157" s="255" t="s">
        <v>128</v>
      </c>
      <c r="U157" s="231">
        <v>1.2E-2</v>
      </c>
      <c r="V157" s="231">
        <f>ROUND(E157*U157,2)</f>
        <v>7.0000000000000007E-2</v>
      </c>
      <c r="W157" s="231"/>
      <c r="X157" s="231" t="s">
        <v>129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130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1" t="s">
        <v>255</v>
      </c>
      <c r="D158" s="232"/>
      <c r="E158" s="233">
        <v>6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2" t="s">
        <v>134</v>
      </c>
      <c r="D159" s="234"/>
      <c r="E159" s="235">
        <v>6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132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9">
        <v>32</v>
      </c>
      <c r="B160" s="250" t="s">
        <v>256</v>
      </c>
      <c r="C160" s="260" t="s">
        <v>257</v>
      </c>
      <c r="D160" s="251" t="s">
        <v>242</v>
      </c>
      <c r="E160" s="252">
        <v>6</v>
      </c>
      <c r="F160" s="253"/>
      <c r="G160" s="254">
        <f>ROUND(E160*F160,2)</f>
        <v>0</v>
      </c>
      <c r="H160" s="253"/>
      <c r="I160" s="254">
        <f>ROUND(E160*H160,2)</f>
        <v>0</v>
      </c>
      <c r="J160" s="253"/>
      <c r="K160" s="254">
        <f>ROUND(E160*J160,2)</f>
        <v>0</v>
      </c>
      <c r="L160" s="254">
        <v>21</v>
      </c>
      <c r="M160" s="254">
        <f>G160*(1+L160/100)</f>
        <v>0</v>
      </c>
      <c r="N160" s="254">
        <v>9.0000000000000006E-5</v>
      </c>
      <c r="O160" s="254">
        <f>ROUND(E160*N160,2)</f>
        <v>0</v>
      </c>
      <c r="P160" s="254">
        <v>0</v>
      </c>
      <c r="Q160" s="254">
        <f>ROUND(E160*P160,2)</f>
        <v>0</v>
      </c>
      <c r="R160" s="254"/>
      <c r="S160" s="254" t="s">
        <v>128</v>
      </c>
      <c r="T160" s="255" t="s">
        <v>128</v>
      </c>
      <c r="U160" s="231">
        <v>2.1999999999999999E-2</v>
      </c>
      <c r="V160" s="231">
        <f>ROUND(E160*U160,2)</f>
        <v>0.13</v>
      </c>
      <c r="W160" s="231"/>
      <c r="X160" s="231" t="s">
        <v>129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130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29"/>
      <c r="B161" s="230"/>
      <c r="C161" s="261" t="s">
        <v>255</v>
      </c>
      <c r="D161" s="232"/>
      <c r="E161" s="233">
        <v>6</v>
      </c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1"/>
      <c r="U161" s="231"/>
      <c r="V161" s="231"/>
      <c r="W161" s="231"/>
      <c r="X161" s="23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132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2" t="s">
        <v>134</v>
      </c>
      <c r="D162" s="234"/>
      <c r="E162" s="235">
        <v>6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132</v>
      </c>
      <c r="AH162" s="212">
        <v>1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9">
        <v>33</v>
      </c>
      <c r="B163" s="250" t="s">
        <v>258</v>
      </c>
      <c r="C163" s="260" t="s">
        <v>259</v>
      </c>
      <c r="D163" s="251" t="s">
        <v>186</v>
      </c>
      <c r="E163" s="252">
        <v>2.7</v>
      </c>
      <c r="F163" s="253"/>
      <c r="G163" s="254">
        <f>ROUND(E163*F163,2)</f>
        <v>0</v>
      </c>
      <c r="H163" s="253"/>
      <c r="I163" s="254">
        <f>ROUND(E163*H163,2)</f>
        <v>0</v>
      </c>
      <c r="J163" s="253"/>
      <c r="K163" s="254">
        <f>ROUND(E163*J163,2)</f>
        <v>0</v>
      </c>
      <c r="L163" s="254">
        <v>21</v>
      </c>
      <c r="M163" s="254">
        <f>G163*(1+L163/100)</f>
        <v>0</v>
      </c>
      <c r="N163" s="254">
        <v>0</v>
      </c>
      <c r="O163" s="254">
        <f>ROUND(E163*N163,2)</f>
        <v>0</v>
      </c>
      <c r="P163" s="254">
        <v>0</v>
      </c>
      <c r="Q163" s="254">
        <f>ROUND(E163*P163,2)</f>
        <v>0</v>
      </c>
      <c r="R163" s="254"/>
      <c r="S163" s="254" t="s">
        <v>128</v>
      </c>
      <c r="T163" s="255" t="s">
        <v>128</v>
      </c>
      <c r="U163" s="231">
        <v>0.125</v>
      </c>
      <c r="V163" s="231">
        <f>ROUND(E163*U163,2)</f>
        <v>0.34</v>
      </c>
      <c r="W163" s="231"/>
      <c r="X163" s="231" t="s">
        <v>129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130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61" t="s">
        <v>260</v>
      </c>
      <c r="D164" s="232"/>
      <c r="E164" s="233">
        <v>2.7</v>
      </c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9"/>
      <c r="B165" s="230"/>
      <c r="C165" s="262" t="s">
        <v>134</v>
      </c>
      <c r="D165" s="234"/>
      <c r="E165" s="235">
        <v>2.7</v>
      </c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1"/>
      <c r="U165" s="231"/>
      <c r="V165" s="231"/>
      <c r="W165" s="231"/>
      <c r="X165" s="23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132</v>
      </c>
      <c r="AH165" s="212">
        <v>1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9">
        <v>34</v>
      </c>
      <c r="B166" s="250" t="s">
        <v>261</v>
      </c>
      <c r="C166" s="260" t="s">
        <v>262</v>
      </c>
      <c r="D166" s="251" t="s">
        <v>186</v>
      </c>
      <c r="E166" s="252">
        <v>2.7</v>
      </c>
      <c r="F166" s="253"/>
      <c r="G166" s="254">
        <f>ROUND(E166*F166,2)</f>
        <v>0</v>
      </c>
      <c r="H166" s="253"/>
      <c r="I166" s="254">
        <f>ROUND(E166*H166,2)</f>
        <v>0</v>
      </c>
      <c r="J166" s="253"/>
      <c r="K166" s="254">
        <f>ROUND(E166*J166,2)</f>
        <v>0</v>
      </c>
      <c r="L166" s="254">
        <v>21</v>
      </c>
      <c r="M166" s="254">
        <f>G166*(1+L166/100)</f>
        <v>0</v>
      </c>
      <c r="N166" s="254">
        <v>7.6000000000000004E-4</v>
      </c>
      <c r="O166" s="254">
        <f>ROUND(E166*N166,2)</f>
        <v>0</v>
      </c>
      <c r="P166" s="254">
        <v>0</v>
      </c>
      <c r="Q166" s="254">
        <f>ROUND(E166*P166,2)</f>
        <v>0</v>
      </c>
      <c r="R166" s="254"/>
      <c r="S166" s="254" t="s">
        <v>128</v>
      </c>
      <c r="T166" s="255" t="s">
        <v>128</v>
      </c>
      <c r="U166" s="231">
        <v>0.311</v>
      </c>
      <c r="V166" s="231">
        <f>ROUND(E166*U166,2)</f>
        <v>0.84</v>
      </c>
      <c r="W166" s="231"/>
      <c r="X166" s="231" t="s">
        <v>129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130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9"/>
      <c r="B167" s="230"/>
      <c r="C167" s="261" t="s">
        <v>260</v>
      </c>
      <c r="D167" s="232"/>
      <c r="E167" s="233">
        <v>2.7</v>
      </c>
      <c r="F167" s="231"/>
      <c r="G167" s="231"/>
      <c r="H167" s="231"/>
      <c r="I167" s="231"/>
      <c r="J167" s="231"/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1"/>
      <c r="X167" s="23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132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2" t="s">
        <v>134</v>
      </c>
      <c r="D168" s="234"/>
      <c r="E168" s="235">
        <v>2.7</v>
      </c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132</v>
      </c>
      <c r="AH168" s="212">
        <v>1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5.5" x14ac:dyDescent="0.2">
      <c r="A169" s="243" t="s">
        <v>123</v>
      </c>
      <c r="B169" s="244" t="s">
        <v>85</v>
      </c>
      <c r="C169" s="259" t="s">
        <v>86</v>
      </c>
      <c r="D169" s="245"/>
      <c r="E169" s="246"/>
      <c r="F169" s="247"/>
      <c r="G169" s="247">
        <f>SUMIF(AG170:AG173,"&lt;&gt;NOR",G170:G173)</f>
        <v>0</v>
      </c>
      <c r="H169" s="247"/>
      <c r="I169" s="247">
        <f>SUM(I170:I173)</f>
        <v>0</v>
      </c>
      <c r="J169" s="247"/>
      <c r="K169" s="247">
        <f>SUM(K170:K173)</f>
        <v>0</v>
      </c>
      <c r="L169" s="247"/>
      <c r="M169" s="247">
        <f>SUM(M170:M173)</f>
        <v>0</v>
      </c>
      <c r="N169" s="247"/>
      <c r="O169" s="247">
        <f>SUM(O170:O173)</f>
        <v>0</v>
      </c>
      <c r="P169" s="247"/>
      <c r="Q169" s="247">
        <f>SUM(Q170:Q173)</f>
        <v>0</v>
      </c>
      <c r="R169" s="247"/>
      <c r="S169" s="247"/>
      <c r="T169" s="248"/>
      <c r="U169" s="242"/>
      <c r="V169" s="242">
        <f>SUM(V170:V173)</f>
        <v>5.59</v>
      </c>
      <c r="W169" s="242"/>
      <c r="X169" s="242"/>
      <c r="AG169" t="s">
        <v>124</v>
      </c>
    </row>
    <row r="170" spans="1:60" outlineLevel="1" x14ac:dyDescent="0.2">
      <c r="A170" s="249">
        <v>35</v>
      </c>
      <c r="B170" s="250" t="s">
        <v>263</v>
      </c>
      <c r="C170" s="260" t="s">
        <v>264</v>
      </c>
      <c r="D170" s="251" t="s">
        <v>186</v>
      </c>
      <c r="E170" s="252">
        <v>40.25</v>
      </c>
      <c r="F170" s="253"/>
      <c r="G170" s="254">
        <f>ROUND(E170*F170,2)</f>
        <v>0</v>
      </c>
      <c r="H170" s="253"/>
      <c r="I170" s="254">
        <f>ROUND(E170*H170,2)</f>
        <v>0</v>
      </c>
      <c r="J170" s="253"/>
      <c r="K170" s="254">
        <f>ROUND(E170*J170,2)</f>
        <v>0</v>
      </c>
      <c r="L170" s="254">
        <v>21</v>
      </c>
      <c r="M170" s="254">
        <f>G170*(1+L170/100)</f>
        <v>0</v>
      </c>
      <c r="N170" s="254">
        <v>0</v>
      </c>
      <c r="O170" s="254">
        <f>ROUND(E170*N170,2)</f>
        <v>0</v>
      </c>
      <c r="P170" s="254">
        <v>0</v>
      </c>
      <c r="Q170" s="254">
        <f>ROUND(E170*P170,2)</f>
        <v>0</v>
      </c>
      <c r="R170" s="254"/>
      <c r="S170" s="254" t="s">
        <v>128</v>
      </c>
      <c r="T170" s="255" t="s">
        <v>128</v>
      </c>
      <c r="U170" s="231">
        <v>0.13900000000000001</v>
      </c>
      <c r="V170" s="231">
        <f>ROUND(E170*U170,2)</f>
        <v>5.59</v>
      </c>
      <c r="W170" s="231"/>
      <c r="X170" s="231" t="s">
        <v>129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130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29"/>
      <c r="B171" s="230"/>
      <c r="C171" s="264" t="s">
        <v>265</v>
      </c>
      <c r="D171" s="257"/>
      <c r="E171" s="257"/>
      <c r="F171" s="257"/>
      <c r="G171" s="257"/>
      <c r="H171" s="231"/>
      <c r="I171" s="231"/>
      <c r="J171" s="231"/>
      <c r="K171" s="231"/>
      <c r="L171" s="231"/>
      <c r="M171" s="231"/>
      <c r="N171" s="231"/>
      <c r="O171" s="231"/>
      <c r="P171" s="231"/>
      <c r="Q171" s="231"/>
      <c r="R171" s="231"/>
      <c r="S171" s="231"/>
      <c r="T171" s="231"/>
      <c r="U171" s="231"/>
      <c r="V171" s="231"/>
      <c r="W171" s="231"/>
      <c r="X171" s="23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156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56" t="str">
        <f>C171</f>
        <v>Položka je určena pro vyčištění ostatních objektů (např. kanálů, zásobníků, kůlen apod.) - vynesení zbytků stavebního rumu, kropení a 2 x zametení podlah, oprášení stěn a výplní otvorů.</v>
      </c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/>
      <c r="B172" s="230"/>
      <c r="C172" s="261" t="s">
        <v>266</v>
      </c>
      <c r="D172" s="232"/>
      <c r="E172" s="233">
        <v>40.25</v>
      </c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  <c r="P172" s="231"/>
      <c r="Q172" s="231"/>
      <c r="R172" s="231"/>
      <c r="S172" s="231"/>
      <c r="T172" s="231"/>
      <c r="U172" s="231"/>
      <c r="V172" s="231"/>
      <c r="W172" s="231"/>
      <c r="X172" s="23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132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9"/>
      <c r="B173" s="230"/>
      <c r="C173" s="262" t="s">
        <v>134</v>
      </c>
      <c r="D173" s="234"/>
      <c r="E173" s="235">
        <v>40.25</v>
      </c>
      <c r="F173" s="231"/>
      <c r="G173" s="231"/>
      <c r="H173" s="231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1"/>
      <c r="U173" s="231"/>
      <c r="V173" s="231"/>
      <c r="W173" s="231"/>
      <c r="X173" s="23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132</v>
      </c>
      <c r="AH173" s="212">
        <v>1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43" t="s">
        <v>123</v>
      </c>
      <c r="B174" s="244" t="s">
        <v>87</v>
      </c>
      <c r="C174" s="259" t="s">
        <v>88</v>
      </c>
      <c r="D174" s="245"/>
      <c r="E174" s="246"/>
      <c r="F174" s="247"/>
      <c r="G174" s="247">
        <f>SUMIF(AG175:AG175,"&lt;&gt;NOR",G175:G175)</f>
        <v>0</v>
      </c>
      <c r="H174" s="247"/>
      <c r="I174" s="247">
        <f>SUM(I175:I175)</f>
        <v>0</v>
      </c>
      <c r="J174" s="247"/>
      <c r="K174" s="247">
        <f>SUM(K175:K175)</f>
        <v>0</v>
      </c>
      <c r="L174" s="247"/>
      <c r="M174" s="247">
        <f>SUM(M175:M175)</f>
        <v>0</v>
      </c>
      <c r="N174" s="247"/>
      <c r="O174" s="247">
        <f>SUM(O175:O175)</f>
        <v>0</v>
      </c>
      <c r="P174" s="247"/>
      <c r="Q174" s="247">
        <f>SUM(Q175:Q175)</f>
        <v>0</v>
      </c>
      <c r="R174" s="247"/>
      <c r="S174" s="247"/>
      <c r="T174" s="248"/>
      <c r="U174" s="242"/>
      <c r="V174" s="242">
        <f>SUM(V175:V175)</f>
        <v>1.1599999999999999</v>
      </c>
      <c r="W174" s="242"/>
      <c r="X174" s="242"/>
      <c r="AG174" t="s">
        <v>124</v>
      </c>
    </row>
    <row r="175" spans="1:60" outlineLevel="1" x14ac:dyDescent="0.2">
      <c r="A175" s="249">
        <v>36</v>
      </c>
      <c r="B175" s="250" t="s">
        <v>267</v>
      </c>
      <c r="C175" s="260" t="s">
        <v>268</v>
      </c>
      <c r="D175" s="251" t="s">
        <v>173</v>
      </c>
      <c r="E175" s="252">
        <v>2.9636399999999998</v>
      </c>
      <c r="F175" s="253"/>
      <c r="G175" s="254">
        <f>ROUND(E175*F175,2)</f>
        <v>0</v>
      </c>
      <c r="H175" s="253"/>
      <c r="I175" s="254">
        <f>ROUND(E175*H175,2)</f>
        <v>0</v>
      </c>
      <c r="J175" s="253"/>
      <c r="K175" s="254">
        <f>ROUND(E175*J175,2)</f>
        <v>0</v>
      </c>
      <c r="L175" s="254">
        <v>21</v>
      </c>
      <c r="M175" s="254">
        <f>G175*(1+L175/100)</f>
        <v>0</v>
      </c>
      <c r="N175" s="254">
        <v>0</v>
      </c>
      <c r="O175" s="254">
        <f>ROUND(E175*N175,2)</f>
        <v>0</v>
      </c>
      <c r="P175" s="254">
        <v>0</v>
      </c>
      <c r="Q175" s="254">
        <f>ROUND(E175*P175,2)</f>
        <v>0</v>
      </c>
      <c r="R175" s="254"/>
      <c r="S175" s="254" t="s">
        <v>128</v>
      </c>
      <c r="T175" s="255" t="s">
        <v>128</v>
      </c>
      <c r="U175" s="231">
        <v>0.39</v>
      </c>
      <c r="V175" s="231">
        <f>ROUND(E175*U175,2)</f>
        <v>1.1599999999999999</v>
      </c>
      <c r="W175" s="231"/>
      <c r="X175" s="231" t="s">
        <v>269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270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3"/>
      <c r="B176" s="4"/>
      <c r="C176" s="268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AE176">
        <v>15</v>
      </c>
      <c r="AF176">
        <v>21</v>
      </c>
      <c r="AG176" t="s">
        <v>110</v>
      </c>
    </row>
    <row r="177" spans="1:33" x14ac:dyDescent="0.2">
      <c r="A177" s="215"/>
      <c r="B177" s="216" t="s">
        <v>31</v>
      </c>
      <c r="C177" s="269"/>
      <c r="D177" s="217"/>
      <c r="E177" s="218"/>
      <c r="F177" s="218"/>
      <c r="G177" s="258">
        <f>G8+G110+G130+G148+G169+G174</f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E177">
        <f>SUMIF(L7:L175,AE176,G7:G175)</f>
        <v>0</v>
      </c>
      <c r="AF177">
        <f>SUMIF(L7:L175,AF176,G7:G175)</f>
        <v>0</v>
      </c>
      <c r="AG177" t="s">
        <v>271</v>
      </c>
    </row>
    <row r="178" spans="1:33" x14ac:dyDescent="0.2">
      <c r="A178" s="3"/>
      <c r="B178" s="4"/>
      <c r="C178" s="268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3"/>
      <c r="B179" s="4"/>
      <c r="C179" s="268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19" t="s">
        <v>272</v>
      </c>
      <c r="B180" s="219"/>
      <c r="C180" s="270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20"/>
      <c r="B181" s="221"/>
      <c r="C181" s="271"/>
      <c r="D181" s="221"/>
      <c r="E181" s="221"/>
      <c r="F181" s="221"/>
      <c r="G181" s="222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G181" t="s">
        <v>273</v>
      </c>
    </row>
    <row r="182" spans="1:33" x14ac:dyDescent="0.2">
      <c r="A182" s="223"/>
      <c r="B182" s="224"/>
      <c r="C182" s="272"/>
      <c r="D182" s="224"/>
      <c r="E182" s="224"/>
      <c r="F182" s="224"/>
      <c r="G182" s="22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A183" s="223"/>
      <c r="B183" s="224"/>
      <c r="C183" s="272"/>
      <c r="D183" s="224"/>
      <c r="E183" s="224"/>
      <c r="F183" s="224"/>
      <c r="G183" s="22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223"/>
      <c r="B184" s="224"/>
      <c r="C184" s="272"/>
      <c r="D184" s="224"/>
      <c r="E184" s="224"/>
      <c r="F184" s="224"/>
      <c r="G184" s="22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A185" s="226"/>
      <c r="B185" s="227"/>
      <c r="C185" s="273"/>
      <c r="D185" s="227"/>
      <c r="E185" s="227"/>
      <c r="F185" s="227"/>
      <c r="G185" s="228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33" x14ac:dyDescent="0.2">
      <c r="A186" s="3"/>
      <c r="B186" s="4"/>
      <c r="C186" s="268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33" x14ac:dyDescent="0.2">
      <c r="C187" s="274"/>
      <c r="D187" s="10"/>
      <c r="AG187" t="s">
        <v>274</v>
      </c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171:G171"/>
    <mergeCell ref="A1:G1"/>
    <mergeCell ref="C2:G2"/>
    <mergeCell ref="C3:G3"/>
    <mergeCell ref="C4:G4"/>
    <mergeCell ref="A180:C180"/>
    <mergeCell ref="A181:G185"/>
    <mergeCell ref="C37:G37"/>
    <mergeCell ref="C57:G57"/>
    <mergeCell ref="C115:G115"/>
    <mergeCell ref="C126:G12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1FF47-5D14-466A-BCBD-2996F2D4A90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62</v>
      </c>
      <c r="C4" s="204" t="s">
        <v>63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77</v>
      </c>
      <c r="C8" s="259" t="s">
        <v>78</v>
      </c>
      <c r="D8" s="245"/>
      <c r="E8" s="246"/>
      <c r="F8" s="247"/>
      <c r="G8" s="247">
        <f>SUMIF(AG9:AG145,"&lt;&gt;NOR",G9:G145)</f>
        <v>0</v>
      </c>
      <c r="H8" s="247"/>
      <c r="I8" s="247">
        <f>SUM(I9:I145)</f>
        <v>0</v>
      </c>
      <c r="J8" s="247"/>
      <c r="K8" s="247">
        <f>SUM(K9:K145)</f>
        <v>0</v>
      </c>
      <c r="L8" s="247"/>
      <c r="M8" s="247">
        <f>SUM(M9:M145)</f>
        <v>0</v>
      </c>
      <c r="N8" s="247"/>
      <c r="O8" s="247">
        <f>SUM(O9:O145)</f>
        <v>2.1800000000000002</v>
      </c>
      <c r="P8" s="247"/>
      <c r="Q8" s="247">
        <f>SUM(Q9:Q145)</f>
        <v>1.1599999999999999</v>
      </c>
      <c r="R8" s="247"/>
      <c r="S8" s="247"/>
      <c r="T8" s="248"/>
      <c r="U8" s="242"/>
      <c r="V8" s="242">
        <f>SUM(V9:V145)</f>
        <v>33.51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125</v>
      </c>
      <c r="C9" s="260" t="s">
        <v>126</v>
      </c>
      <c r="D9" s="251" t="s">
        <v>127</v>
      </c>
      <c r="E9" s="252">
        <v>0.35699999999999998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128</v>
      </c>
      <c r="U9" s="231">
        <v>3.2000000000000001E-2</v>
      </c>
      <c r="V9" s="231">
        <f>ROUND(E9*U9,2)</f>
        <v>0.01</v>
      </c>
      <c r="W9" s="231"/>
      <c r="X9" s="231" t="s">
        <v>129</v>
      </c>
      <c r="Y9" s="212"/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1" t="s">
        <v>275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1" t="s">
        <v>276</v>
      </c>
      <c r="D11" s="232"/>
      <c r="E11" s="233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1" t="s">
        <v>277</v>
      </c>
      <c r="D12" s="232"/>
      <c r="E12" s="233">
        <v>0.35699999999999998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2" t="s">
        <v>134</v>
      </c>
      <c r="D13" s="234"/>
      <c r="E13" s="235">
        <v>0.35699999999999998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>
        <v>1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136</v>
      </c>
      <c r="C14" s="260" t="s">
        <v>137</v>
      </c>
      <c r="D14" s="251" t="s">
        <v>127</v>
      </c>
      <c r="E14" s="252">
        <v>3.8744999999999998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128</v>
      </c>
      <c r="T14" s="255" t="s">
        <v>128</v>
      </c>
      <c r="U14" s="231">
        <v>4.6550000000000002</v>
      </c>
      <c r="V14" s="231">
        <f>ROUND(E14*U14,2)</f>
        <v>18.04</v>
      </c>
      <c r="W14" s="231"/>
      <c r="X14" s="231" t="s">
        <v>129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144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1" t="s">
        <v>275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132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1" t="s">
        <v>276</v>
      </c>
      <c r="D16" s="232"/>
      <c r="E16" s="233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1" t="s">
        <v>278</v>
      </c>
      <c r="D17" s="232"/>
      <c r="E17" s="233">
        <v>3.2130000000000001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1" t="s">
        <v>279</v>
      </c>
      <c r="D18" s="232"/>
      <c r="E18" s="233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1" t="s">
        <v>280</v>
      </c>
      <c r="D19" s="232"/>
      <c r="E19" s="233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1" t="s">
        <v>281</v>
      </c>
      <c r="D20" s="232"/>
      <c r="E20" s="233">
        <v>0.66149999999999998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132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2" t="s">
        <v>134</v>
      </c>
      <c r="D21" s="234"/>
      <c r="E21" s="235">
        <v>3.8744999999999998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9">
        <v>3</v>
      </c>
      <c r="B22" s="250" t="s">
        <v>142</v>
      </c>
      <c r="C22" s="260" t="s">
        <v>143</v>
      </c>
      <c r="D22" s="251" t="s">
        <v>127</v>
      </c>
      <c r="E22" s="252">
        <v>7.1032500000000001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128</v>
      </c>
      <c r="T22" s="255" t="s">
        <v>128</v>
      </c>
      <c r="U22" s="231">
        <v>0.66800000000000004</v>
      </c>
      <c r="V22" s="231">
        <f>ROUND(E22*U22,2)</f>
        <v>4.74</v>
      </c>
      <c r="W22" s="231"/>
      <c r="X22" s="231" t="s">
        <v>129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1" t="s">
        <v>145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132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1" t="s">
        <v>282</v>
      </c>
      <c r="D24" s="232"/>
      <c r="E24" s="233">
        <v>3.8744999999999998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2" t="s">
        <v>134</v>
      </c>
      <c r="D25" s="234"/>
      <c r="E25" s="235">
        <v>3.8744999999999998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1" t="s">
        <v>283</v>
      </c>
      <c r="D26" s="232"/>
      <c r="E26" s="233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1" t="s">
        <v>284</v>
      </c>
      <c r="D27" s="232"/>
      <c r="E27" s="233">
        <v>4.3049999999999997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1" t="s">
        <v>285</v>
      </c>
      <c r="D28" s="232"/>
      <c r="E28" s="233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1" t="s">
        <v>286</v>
      </c>
      <c r="D29" s="232"/>
      <c r="E29" s="233">
        <v>-1.0762499999999999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2" t="s">
        <v>134</v>
      </c>
      <c r="D30" s="234"/>
      <c r="E30" s="235">
        <v>3.2287499999999998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132</v>
      </c>
      <c r="AH30" s="212">
        <v>1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9">
        <v>4</v>
      </c>
      <c r="B31" s="250" t="s">
        <v>147</v>
      </c>
      <c r="C31" s="260" t="s">
        <v>148</v>
      </c>
      <c r="D31" s="251" t="s">
        <v>127</v>
      </c>
      <c r="E31" s="252">
        <v>7.1032500000000001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4">
        <f>G31*(1+L31/100)</f>
        <v>0</v>
      </c>
      <c r="N31" s="254">
        <v>0</v>
      </c>
      <c r="O31" s="254">
        <f>ROUND(E31*N31,2)</f>
        <v>0</v>
      </c>
      <c r="P31" s="254">
        <v>0</v>
      </c>
      <c r="Q31" s="254">
        <f>ROUND(E31*P31,2)</f>
        <v>0</v>
      </c>
      <c r="R31" s="254"/>
      <c r="S31" s="254" t="s">
        <v>128</v>
      </c>
      <c r="T31" s="255" t="s">
        <v>128</v>
      </c>
      <c r="U31" s="231">
        <v>0.59099999999999997</v>
      </c>
      <c r="V31" s="231">
        <f>ROUND(E31*U31,2)</f>
        <v>4.2</v>
      </c>
      <c r="W31" s="231"/>
      <c r="X31" s="231" t="s">
        <v>129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144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1" t="s">
        <v>145</v>
      </c>
      <c r="D32" s="232"/>
      <c r="E32" s="233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1" t="s">
        <v>282</v>
      </c>
      <c r="D33" s="232"/>
      <c r="E33" s="233">
        <v>3.8744999999999998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132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2" t="s">
        <v>134</v>
      </c>
      <c r="D34" s="234"/>
      <c r="E34" s="235">
        <v>3.8744999999999998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1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1" t="s">
        <v>283</v>
      </c>
      <c r="D35" s="232"/>
      <c r="E35" s="233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1" t="s">
        <v>284</v>
      </c>
      <c r="D36" s="232"/>
      <c r="E36" s="233">
        <v>4.3049999999999997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1" t="s">
        <v>285</v>
      </c>
      <c r="D37" s="232"/>
      <c r="E37" s="233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132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1" t="s">
        <v>286</v>
      </c>
      <c r="D38" s="232"/>
      <c r="E38" s="233">
        <v>-1.0762499999999999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132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2" t="s">
        <v>134</v>
      </c>
      <c r="D39" s="234"/>
      <c r="E39" s="235">
        <v>3.2287499999999998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1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9">
        <v>5</v>
      </c>
      <c r="B40" s="250" t="s">
        <v>149</v>
      </c>
      <c r="C40" s="260" t="s">
        <v>150</v>
      </c>
      <c r="D40" s="251" t="s">
        <v>127</v>
      </c>
      <c r="E40" s="252">
        <v>3.8744999999999998</v>
      </c>
      <c r="F40" s="253"/>
      <c r="G40" s="254">
        <f>ROUND(E40*F40,2)</f>
        <v>0</v>
      </c>
      <c r="H40" s="253"/>
      <c r="I40" s="254">
        <f>ROUND(E40*H40,2)</f>
        <v>0</v>
      </c>
      <c r="J40" s="253"/>
      <c r="K40" s="254">
        <f>ROUND(E40*J40,2)</f>
        <v>0</v>
      </c>
      <c r="L40" s="254">
        <v>21</v>
      </c>
      <c r="M40" s="254">
        <f>G40*(1+L40/100)</f>
        <v>0</v>
      </c>
      <c r="N40" s="254">
        <v>0</v>
      </c>
      <c r="O40" s="254">
        <f>ROUND(E40*N40,2)</f>
        <v>0</v>
      </c>
      <c r="P40" s="254">
        <v>0</v>
      </c>
      <c r="Q40" s="254">
        <f>ROUND(E40*P40,2)</f>
        <v>0</v>
      </c>
      <c r="R40" s="254"/>
      <c r="S40" s="254" t="s">
        <v>128</v>
      </c>
      <c r="T40" s="255" t="s">
        <v>128</v>
      </c>
      <c r="U40" s="231">
        <v>0.65200000000000002</v>
      </c>
      <c r="V40" s="231">
        <f>ROUND(E40*U40,2)</f>
        <v>2.5299999999999998</v>
      </c>
      <c r="W40" s="231"/>
      <c r="X40" s="231" t="s">
        <v>129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144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1" t="s">
        <v>145</v>
      </c>
      <c r="D41" s="232"/>
      <c r="E41" s="233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1" t="s">
        <v>282</v>
      </c>
      <c r="D42" s="232"/>
      <c r="E42" s="233">
        <v>3.8744999999999998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2" t="s">
        <v>134</v>
      </c>
      <c r="D43" s="234"/>
      <c r="E43" s="235">
        <v>3.8744999999999998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132</v>
      </c>
      <c r="AH43" s="212">
        <v>1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9">
        <v>6</v>
      </c>
      <c r="B44" s="250" t="s">
        <v>166</v>
      </c>
      <c r="C44" s="260" t="s">
        <v>167</v>
      </c>
      <c r="D44" s="251" t="s">
        <v>127</v>
      </c>
      <c r="E44" s="252">
        <v>4.3049999999999997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4">
        <f>G44*(1+L44/100)</f>
        <v>0</v>
      </c>
      <c r="N44" s="254">
        <v>0</v>
      </c>
      <c r="O44" s="254">
        <f>ROUND(E44*N44,2)</f>
        <v>0</v>
      </c>
      <c r="P44" s="254">
        <v>0</v>
      </c>
      <c r="Q44" s="254">
        <f>ROUND(E44*P44,2)</f>
        <v>0</v>
      </c>
      <c r="R44" s="254"/>
      <c r="S44" s="254" t="s">
        <v>128</v>
      </c>
      <c r="T44" s="255" t="s">
        <v>128</v>
      </c>
      <c r="U44" s="231">
        <v>0.20200000000000001</v>
      </c>
      <c r="V44" s="231">
        <f>ROUND(E44*U44,2)</f>
        <v>0.87</v>
      </c>
      <c r="W44" s="231"/>
      <c r="X44" s="231" t="s">
        <v>129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144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4" t="s">
        <v>168</v>
      </c>
      <c r="D45" s="257"/>
      <c r="E45" s="257"/>
      <c r="F45" s="257"/>
      <c r="G45" s="257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156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1" t="s">
        <v>275</v>
      </c>
      <c r="D46" s="232"/>
      <c r="E46" s="233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132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1" t="s">
        <v>276</v>
      </c>
      <c r="D47" s="232"/>
      <c r="E47" s="233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132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1" t="s">
        <v>287</v>
      </c>
      <c r="D48" s="232"/>
      <c r="E48" s="233">
        <v>2.6775000000000002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279</v>
      </c>
      <c r="D49" s="232"/>
      <c r="E49" s="233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1" t="s">
        <v>280</v>
      </c>
      <c r="D50" s="232"/>
      <c r="E50" s="233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132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1" t="s">
        <v>288</v>
      </c>
      <c r="D51" s="232"/>
      <c r="E51" s="233">
        <v>0.55125000000000002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132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2" t="s">
        <v>134</v>
      </c>
      <c r="D52" s="234"/>
      <c r="E52" s="235">
        <v>3.2287499999999998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>
        <v>1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1" t="s">
        <v>289</v>
      </c>
      <c r="D53" s="232"/>
      <c r="E53" s="233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1" t="s">
        <v>290</v>
      </c>
      <c r="D54" s="232"/>
      <c r="E54" s="233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132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1" t="s">
        <v>291</v>
      </c>
      <c r="D55" s="232"/>
      <c r="E55" s="233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1" t="s">
        <v>292</v>
      </c>
      <c r="D56" s="232"/>
      <c r="E56" s="233">
        <v>1.0762499999999999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2" t="s">
        <v>134</v>
      </c>
      <c r="D57" s="234"/>
      <c r="E57" s="235">
        <v>1.0762499999999999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132</v>
      </c>
      <c r="AH57" s="212">
        <v>1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9">
        <v>7</v>
      </c>
      <c r="B58" s="250" t="s">
        <v>157</v>
      </c>
      <c r="C58" s="260" t="s">
        <v>158</v>
      </c>
      <c r="D58" s="251" t="s">
        <v>127</v>
      </c>
      <c r="E58" s="252">
        <v>1.0762499999999999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21</v>
      </c>
      <c r="M58" s="254">
        <f>G58*(1+L58/100)</f>
        <v>0</v>
      </c>
      <c r="N58" s="254">
        <v>0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128</v>
      </c>
      <c r="T58" s="255" t="s">
        <v>128</v>
      </c>
      <c r="U58" s="231">
        <v>1.0999999999999999E-2</v>
      </c>
      <c r="V58" s="231">
        <f>ROUND(E58*U58,2)</f>
        <v>0.01</v>
      </c>
      <c r="W58" s="231"/>
      <c r="X58" s="231" t="s">
        <v>129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144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1" t="s">
        <v>293</v>
      </c>
      <c r="D59" s="232"/>
      <c r="E59" s="233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1" t="s">
        <v>289</v>
      </c>
      <c r="D60" s="232"/>
      <c r="E60" s="233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132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1" t="s">
        <v>290</v>
      </c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132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1" t="s">
        <v>291</v>
      </c>
      <c r="D62" s="232"/>
      <c r="E62" s="233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1" t="s">
        <v>292</v>
      </c>
      <c r="D63" s="232"/>
      <c r="E63" s="233">
        <v>1.0762499999999999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2" t="s">
        <v>134</v>
      </c>
      <c r="D64" s="234"/>
      <c r="E64" s="235">
        <v>1.0762499999999999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132</v>
      </c>
      <c r="AH64" s="212">
        <v>1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9">
        <v>8</v>
      </c>
      <c r="B65" s="250" t="s">
        <v>159</v>
      </c>
      <c r="C65" s="260" t="s">
        <v>160</v>
      </c>
      <c r="D65" s="251" t="s">
        <v>127</v>
      </c>
      <c r="E65" s="252">
        <v>10.762499999999999</v>
      </c>
      <c r="F65" s="253"/>
      <c r="G65" s="254">
        <f>ROUND(E65*F65,2)</f>
        <v>0</v>
      </c>
      <c r="H65" s="253"/>
      <c r="I65" s="254">
        <f>ROUND(E65*H65,2)</f>
        <v>0</v>
      </c>
      <c r="J65" s="253"/>
      <c r="K65" s="254">
        <f>ROUND(E65*J65,2)</f>
        <v>0</v>
      </c>
      <c r="L65" s="254">
        <v>21</v>
      </c>
      <c r="M65" s="254">
        <f>G65*(1+L65/100)</f>
        <v>0</v>
      </c>
      <c r="N65" s="254">
        <v>0</v>
      </c>
      <c r="O65" s="254">
        <f>ROUND(E65*N65,2)</f>
        <v>0</v>
      </c>
      <c r="P65" s="254">
        <v>0</v>
      </c>
      <c r="Q65" s="254">
        <f>ROUND(E65*P65,2)</f>
        <v>0</v>
      </c>
      <c r="R65" s="254"/>
      <c r="S65" s="254" t="s">
        <v>128</v>
      </c>
      <c r="T65" s="255" t="s">
        <v>128</v>
      </c>
      <c r="U65" s="231">
        <v>0</v>
      </c>
      <c r="V65" s="231">
        <f>ROUND(E65*U65,2)</f>
        <v>0</v>
      </c>
      <c r="W65" s="231"/>
      <c r="X65" s="231" t="s">
        <v>129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144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1" t="s">
        <v>161</v>
      </c>
      <c r="D66" s="232"/>
      <c r="E66" s="233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132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1" t="s">
        <v>294</v>
      </c>
      <c r="D67" s="232"/>
      <c r="E67" s="233">
        <v>1.0762499999999999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2" t="s">
        <v>134</v>
      </c>
      <c r="D68" s="234"/>
      <c r="E68" s="235">
        <v>1.0762499999999999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132</v>
      </c>
      <c r="AH68" s="212">
        <v>1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3" t="s">
        <v>163</v>
      </c>
      <c r="D69" s="236"/>
      <c r="E69" s="237">
        <v>9.6862499999999994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4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9">
        <v>9</v>
      </c>
      <c r="B70" s="250" t="s">
        <v>164</v>
      </c>
      <c r="C70" s="260" t="s">
        <v>165</v>
      </c>
      <c r="D70" s="251" t="s">
        <v>127</v>
      </c>
      <c r="E70" s="252">
        <v>1.0762499999999999</v>
      </c>
      <c r="F70" s="253"/>
      <c r="G70" s="254">
        <f>ROUND(E70*F70,2)</f>
        <v>0</v>
      </c>
      <c r="H70" s="253"/>
      <c r="I70" s="254">
        <f>ROUND(E70*H70,2)</f>
        <v>0</v>
      </c>
      <c r="J70" s="253"/>
      <c r="K70" s="254">
        <f>ROUND(E70*J70,2)</f>
        <v>0</v>
      </c>
      <c r="L70" s="254">
        <v>21</v>
      </c>
      <c r="M70" s="254">
        <f>G70*(1+L70/100)</f>
        <v>0</v>
      </c>
      <c r="N70" s="254">
        <v>0</v>
      </c>
      <c r="O70" s="254">
        <f>ROUND(E70*N70,2)</f>
        <v>0</v>
      </c>
      <c r="P70" s="254">
        <v>0</v>
      </c>
      <c r="Q70" s="254">
        <f>ROUND(E70*P70,2)</f>
        <v>0</v>
      </c>
      <c r="R70" s="254"/>
      <c r="S70" s="254" t="s">
        <v>128</v>
      </c>
      <c r="T70" s="255" t="s">
        <v>128</v>
      </c>
      <c r="U70" s="231">
        <v>0</v>
      </c>
      <c r="V70" s="231">
        <f>ROUND(E70*U70,2)</f>
        <v>0</v>
      </c>
      <c r="W70" s="231"/>
      <c r="X70" s="231" t="s">
        <v>129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144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1" t="s">
        <v>161</v>
      </c>
      <c r="D71" s="232"/>
      <c r="E71" s="233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1" t="s">
        <v>294</v>
      </c>
      <c r="D72" s="232"/>
      <c r="E72" s="233">
        <v>1.0762499999999999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2" t="s">
        <v>134</v>
      </c>
      <c r="D73" s="234"/>
      <c r="E73" s="235">
        <v>1.0762499999999999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132</v>
      </c>
      <c r="AH73" s="212">
        <v>1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9">
        <v>10</v>
      </c>
      <c r="B74" s="250" t="s">
        <v>295</v>
      </c>
      <c r="C74" s="260" t="s">
        <v>296</v>
      </c>
      <c r="D74" s="251" t="s">
        <v>173</v>
      </c>
      <c r="E74" s="252">
        <v>2.1779999999999999</v>
      </c>
      <c r="F74" s="253"/>
      <c r="G74" s="254">
        <f>ROUND(E74*F74,2)</f>
        <v>0</v>
      </c>
      <c r="H74" s="253"/>
      <c r="I74" s="254">
        <f>ROUND(E74*H74,2)</f>
        <v>0</v>
      </c>
      <c r="J74" s="253"/>
      <c r="K74" s="254">
        <f>ROUND(E74*J74,2)</f>
        <v>0</v>
      </c>
      <c r="L74" s="254">
        <v>21</v>
      </c>
      <c r="M74" s="254">
        <f>G74*(1+L74/100)</f>
        <v>0</v>
      </c>
      <c r="N74" s="254">
        <v>1</v>
      </c>
      <c r="O74" s="254">
        <f>ROUND(E74*N74,2)</f>
        <v>2.1800000000000002</v>
      </c>
      <c r="P74" s="254">
        <v>0</v>
      </c>
      <c r="Q74" s="254">
        <f>ROUND(E74*P74,2)</f>
        <v>0</v>
      </c>
      <c r="R74" s="254" t="s">
        <v>174</v>
      </c>
      <c r="S74" s="254" t="s">
        <v>128</v>
      </c>
      <c r="T74" s="255" t="s">
        <v>128</v>
      </c>
      <c r="U74" s="231">
        <v>0</v>
      </c>
      <c r="V74" s="231">
        <f>ROUND(E74*U74,2)</f>
        <v>0</v>
      </c>
      <c r="W74" s="231"/>
      <c r="X74" s="231" t="s">
        <v>175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176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5" t="s">
        <v>177</v>
      </c>
      <c r="D75" s="238"/>
      <c r="E75" s="239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6" t="s">
        <v>297</v>
      </c>
      <c r="D76" s="238"/>
      <c r="E76" s="239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2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6" t="s">
        <v>298</v>
      </c>
      <c r="D77" s="238"/>
      <c r="E77" s="239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2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6" t="s">
        <v>299</v>
      </c>
      <c r="D78" s="238"/>
      <c r="E78" s="239"/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132</v>
      </c>
      <c r="AH78" s="212">
        <v>2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6" t="s">
        <v>300</v>
      </c>
      <c r="D79" s="238"/>
      <c r="E79" s="239">
        <v>1.0762499999999999</v>
      </c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132</v>
      </c>
      <c r="AH79" s="212">
        <v>2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7" t="s">
        <v>180</v>
      </c>
      <c r="D80" s="240"/>
      <c r="E80" s="241">
        <v>1.0762499999999999</v>
      </c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3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5" t="s">
        <v>181</v>
      </c>
      <c r="D81" s="238"/>
      <c r="E81" s="239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132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1" t="s">
        <v>301</v>
      </c>
      <c r="D82" s="232"/>
      <c r="E82" s="233">
        <v>1.98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62" t="s">
        <v>134</v>
      </c>
      <c r="D83" s="234"/>
      <c r="E83" s="235">
        <v>1.98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132</v>
      </c>
      <c r="AH83" s="212">
        <v>1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3" t="s">
        <v>183</v>
      </c>
      <c r="D84" s="236"/>
      <c r="E84" s="237">
        <v>0.19800000000000001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132</v>
      </c>
      <c r="AH84" s="212">
        <v>4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9">
        <v>11</v>
      </c>
      <c r="B85" s="250" t="s">
        <v>184</v>
      </c>
      <c r="C85" s="260" t="s">
        <v>185</v>
      </c>
      <c r="D85" s="251" t="s">
        <v>186</v>
      </c>
      <c r="E85" s="252">
        <v>4.3049999999999997</v>
      </c>
      <c r="F85" s="253"/>
      <c r="G85" s="254">
        <f>ROUND(E85*F85,2)</f>
        <v>0</v>
      </c>
      <c r="H85" s="253"/>
      <c r="I85" s="254">
        <f>ROUND(E85*H85,2)</f>
        <v>0</v>
      </c>
      <c r="J85" s="253"/>
      <c r="K85" s="254">
        <f>ROUND(E85*J85,2)</f>
        <v>0</v>
      </c>
      <c r="L85" s="254">
        <v>21</v>
      </c>
      <c r="M85" s="254">
        <f>G85*(1+L85/100)</f>
        <v>0</v>
      </c>
      <c r="N85" s="254">
        <v>0</v>
      </c>
      <c r="O85" s="254">
        <f>ROUND(E85*N85,2)</f>
        <v>0</v>
      </c>
      <c r="P85" s="254">
        <v>0</v>
      </c>
      <c r="Q85" s="254">
        <f>ROUND(E85*P85,2)</f>
        <v>0</v>
      </c>
      <c r="R85" s="254"/>
      <c r="S85" s="254" t="s">
        <v>128</v>
      </c>
      <c r="T85" s="255" t="s">
        <v>128</v>
      </c>
      <c r="U85" s="231">
        <v>1.7999999999999999E-2</v>
      </c>
      <c r="V85" s="231">
        <f>ROUND(E85*U85,2)</f>
        <v>0.08</v>
      </c>
      <c r="W85" s="231"/>
      <c r="X85" s="231" t="s">
        <v>129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1" t="s">
        <v>275</v>
      </c>
      <c r="D86" s="232"/>
      <c r="E86" s="233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1" t="s">
        <v>276</v>
      </c>
      <c r="D87" s="232"/>
      <c r="E87" s="233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132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1" t="s">
        <v>302</v>
      </c>
      <c r="D88" s="232"/>
      <c r="E88" s="233">
        <v>3.57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132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1" t="s">
        <v>279</v>
      </c>
      <c r="D89" s="232"/>
      <c r="E89" s="233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132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1" t="s">
        <v>280</v>
      </c>
      <c r="D90" s="232"/>
      <c r="E90" s="233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1" t="s">
        <v>303</v>
      </c>
      <c r="D91" s="232"/>
      <c r="E91" s="233">
        <v>0.73499999999999999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132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2" t="s">
        <v>134</v>
      </c>
      <c r="D92" s="234"/>
      <c r="E92" s="235">
        <v>4.3049999999999997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9">
        <v>12</v>
      </c>
      <c r="B93" s="250" t="s">
        <v>188</v>
      </c>
      <c r="C93" s="260" t="s">
        <v>189</v>
      </c>
      <c r="D93" s="251" t="s">
        <v>186</v>
      </c>
      <c r="E93" s="252">
        <v>3.927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21</v>
      </c>
      <c r="M93" s="254">
        <f>G93*(1+L93/100)</f>
        <v>0</v>
      </c>
      <c r="N93" s="254">
        <v>0</v>
      </c>
      <c r="O93" s="254">
        <f>ROUND(E93*N93,2)</f>
        <v>0</v>
      </c>
      <c r="P93" s="254">
        <v>0</v>
      </c>
      <c r="Q93" s="254">
        <f>ROUND(E93*P93,2)</f>
        <v>0</v>
      </c>
      <c r="R93" s="254"/>
      <c r="S93" s="254" t="s">
        <v>128</v>
      </c>
      <c r="T93" s="255" t="s">
        <v>128</v>
      </c>
      <c r="U93" s="231">
        <v>0.13</v>
      </c>
      <c r="V93" s="231">
        <f>ROUND(E93*U93,2)</f>
        <v>0.51</v>
      </c>
      <c r="W93" s="231"/>
      <c r="X93" s="231" t="s">
        <v>129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1" t="s">
        <v>275</v>
      </c>
      <c r="D94" s="232"/>
      <c r="E94" s="233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1" t="s">
        <v>276</v>
      </c>
      <c r="D95" s="232"/>
      <c r="E95" s="233"/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1" t="s">
        <v>302</v>
      </c>
      <c r="D96" s="232"/>
      <c r="E96" s="233">
        <v>3.57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132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2" t="s">
        <v>134</v>
      </c>
      <c r="D97" s="234"/>
      <c r="E97" s="235">
        <v>3.57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132</v>
      </c>
      <c r="AH97" s="212">
        <v>1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3" t="s">
        <v>135</v>
      </c>
      <c r="D98" s="236"/>
      <c r="E98" s="237">
        <v>0.35699999999999998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4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9">
        <v>13</v>
      </c>
      <c r="B99" s="250" t="s">
        <v>190</v>
      </c>
      <c r="C99" s="260" t="s">
        <v>191</v>
      </c>
      <c r="D99" s="251" t="s">
        <v>186</v>
      </c>
      <c r="E99" s="252">
        <v>3.927</v>
      </c>
      <c r="F99" s="253"/>
      <c r="G99" s="254">
        <f>ROUND(E99*F99,2)</f>
        <v>0</v>
      </c>
      <c r="H99" s="253"/>
      <c r="I99" s="254">
        <f>ROUND(E99*H99,2)</f>
        <v>0</v>
      </c>
      <c r="J99" s="253"/>
      <c r="K99" s="254">
        <f>ROUND(E99*J99,2)</f>
        <v>0</v>
      </c>
      <c r="L99" s="254">
        <v>21</v>
      </c>
      <c r="M99" s="254">
        <f>G99*(1+L99/100)</f>
        <v>0</v>
      </c>
      <c r="N99" s="254">
        <v>0</v>
      </c>
      <c r="O99" s="254">
        <f>ROUND(E99*N99,2)</f>
        <v>0</v>
      </c>
      <c r="P99" s="254">
        <v>0</v>
      </c>
      <c r="Q99" s="254">
        <f>ROUND(E99*P99,2)</f>
        <v>0</v>
      </c>
      <c r="R99" s="254"/>
      <c r="S99" s="254" t="s">
        <v>128</v>
      </c>
      <c r="T99" s="255" t="s">
        <v>128</v>
      </c>
      <c r="U99" s="231">
        <v>0.09</v>
      </c>
      <c r="V99" s="231">
        <f>ROUND(E99*U99,2)</f>
        <v>0.35</v>
      </c>
      <c r="W99" s="231"/>
      <c r="X99" s="231" t="s">
        <v>129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130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1" t="s">
        <v>192</v>
      </c>
      <c r="D100" s="232"/>
      <c r="E100" s="233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1" t="s">
        <v>304</v>
      </c>
      <c r="D101" s="232"/>
      <c r="E101" s="233">
        <v>3.927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5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2" t="s">
        <v>134</v>
      </c>
      <c r="D102" s="234"/>
      <c r="E102" s="235">
        <v>3.927</v>
      </c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>
        <v>1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9">
        <v>14</v>
      </c>
      <c r="B103" s="250" t="s">
        <v>194</v>
      </c>
      <c r="C103" s="260" t="s">
        <v>195</v>
      </c>
      <c r="D103" s="251" t="s">
        <v>186</v>
      </c>
      <c r="E103" s="252">
        <v>3.927</v>
      </c>
      <c r="F103" s="253"/>
      <c r="G103" s="254">
        <f>ROUND(E103*F103,2)</f>
        <v>0</v>
      </c>
      <c r="H103" s="253"/>
      <c r="I103" s="254">
        <f>ROUND(E103*H103,2)</f>
        <v>0</v>
      </c>
      <c r="J103" s="253"/>
      <c r="K103" s="254">
        <f>ROUND(E103*J103,2)</f>
        <v>0</v>
      </c>
      <c r="L103" s="254">
        <v>21</v>
      </c>
      <c r="M103" s="254">
        <f>G103*(1+L103/100)</f>
        <v>0</v>
      </c>
      <c r="N103" s="254">
        <v>0</v>
      </c>
      <c r="O103" s="254">
        <f>ROUND(E103*N103,2)</f>
        <v>0</v>
      </c>
      <c r="P103" s="254">
        <v>0</v>
      </c>
      <c r="Q103" s="254">
        <f>ROUND(E103*P103,2)</f>
        <v>0</v>
      </c>
      <c r="R103" s="254"/>
      <c r="S103" s="254" t="s">
        <v>128</v>
      </c>
      <c r="T103" s="255" t="s">
        <v>128</v>
      </c>
      <c r="U103" s="231">
        <v>0</v>
      </c>
      <c r="V103" s="231">
        <f>ROUND(E103*U103,2)</f>
        <v>0</v>
      </c>
      <c r="W103" s="231"/>
      <c r="X103" s="231" t="s">
        <v>129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130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1" t="s">
        <v>192</v>
      </c>
      <c r="D104" s="232"/>
      <c r="E104" s="233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1" t="s">
        <v>304</v>
      </c>
      <c r="D105" s="232"/>
      <c r="E105" s="233">
        <v>3.927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2" t="s">
        <v>134</v>
      </c>
      <c r="D106" s="234"/>
      <c r="E106" s="235">
        <v>3.927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132</v>
      </c>
      <c r="AH106" s="212">
        <v>1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9">
        <v>15</v>
      </c>
      <c r="B107" s="250" t="s">
        <v>196</v>
      </c>
      <c r="C107" s="260" t="s">
        <v>197</v>
      </c>
      <c r="D107" s="251" t="s">
        <v>186</v>
      </c>
      <c r="E107" s="252">
        <v>3.927</v>
      </c>
      <c r="F107" s="253"/>
      <c r="G107" s="254">
        <f>ROUND(E107*F107,2)</f>
        <v>0</v>
      </c>
      <c r="H107" s="253"/>
      <c r="I107" s="254">
        <f>ROUND(E107*H107,2)</f>
        <v>0</v>
      </c>
      <c r="J107" s="253"/>
      <c r="K107" s="254">
        <f>ROUND(E107*J107,2)</f>
        <v>0</v>
      </c>
      <c r="L107" s="254">
        <v>21</v>
      </c>
      <c r="M107" s="254">
        <f>G107*(1+L107/100)</f>
        <v>0</v>
      </c>
      <c r="N107" s="254">
        <v>0</v>
      </c>
      <c r="O107" s="254">
        <f>ROUND(E107*N107,2)</f>
        <v>0</v>
      </c>
      <c r="P107" s="254">
        <v>0</v>
      </c>
      <c r="Q107" s="254">
        <f>ROUND(E107*P107,2)</f>
        <v>0</v>
      </c>
      <c r="R107" s="254"/>
      <c r="S107" s="254" t="s">
        <v>128</v>
      </c>
      <c r="T107" s="255" t="s">
        <v>128</v>
      </c>
      <c r="U107" s="231">
        <v>0.06</v>
      </c>
      <c r="V107" s="231">
        <f>ROUND(E107*U107,2)</f>
        <v>0.24</v>
      </c>
      <c r="W107" s="231"/>
      <c r="X107" s="231" t="s">
        <v>129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1" t="s">
        <v>192</v>
      </c>
      <c r="D108" s="232"/>
      <c r="E108" s="233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1" t="s">
        <v>304</v>
      </c>
      <c r="D109" s="232"/>
      <c r="E109" s="233">
        <v>3.927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62" t="s">
        <v>134</v>
      </c>
      <c r="D110" s="234"/>
      <c r="E110" s="235">
        <v>3.927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>
        <v>1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9">
        <v>16</v>
      </c>
      <c r="B111" s="250" t="s">
        <v>198</v>
      </c>
      <c r="C111" s="260" t="s">
        <v>199</v>
      </c>
      <c r="D111" s="251" t="s">
        <v>200</v>
      </c>
      <c r="E111" s="252">
        <v>0.11781</v>
      </c>
      <c r="F111" s="253"/>
      <c r="G111" s="254">
        <f>ROUND(E111*F111,2)</f>
        <v>0</v>
      </c>
      <c r="H111" s="253"/>
      <c r="I111" s="254">
        <f>ROUND(E111*H111,2)</f>
        <v>0</v>
      </c>
      <c r="J111" s="253"/>
      <c r="K111" s="254">
        <f>ROUND(E111*J111,2)</f>
        <v>0</v>
      </c>
      <c r="L111" s="254">
        <v>21</v>
      </c>
      <c r="M111" s="254">
        <f>G111*(1+L111/100)</f>
        <v>0</v>
      </c>
      <c r="N111" s="254">
        <v>1E-3</v>
      </c>
      <c r="O111" s="254">
        <f>ROUND(E111*N111,2)</f>
        <v>0</v>
      </c>
      <c r="P111" s="254">
        <v>0</v>
      </c>
      <c r="Q111" s="254">
        <f>ROUND(E111*P111,2)</f>
        <v>0</v>
      </c>
      <c r="R111" s="254" t="s">
        <v>174</v>
      </c>
      <c r="S111" s="254" t="s">
        <v>128</v>
      </c>
      <c r="T111" s="255" t="s">
        <v>128</v>
      </c>
      <c r="U111" s="231">
        <v>0</v>
      </c>
      <c r="V111" s="231">
        <f>ROUND(E111*U111,2)</f>
        <v>0</v>
      </c>
      <c r="W111" s="231"/>
      <c r="X111" s="231" t="s">
        <v>175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176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1" t="s">
        <v>201</v>
      </c>
      <c r="D112" s="232"/>
      <c r="E112" s="233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1" t="s">
        <v>202</v>
      </c>
      <c r="D113" s="232"/>
      <c r="E113" s="233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1" t="s">
        <v>305</v>
      </c>
      <c r="D114" s="232"/>
      <c r="E114" s="233">
        <v>0.11781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132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2" t="s">
        <v>134</v>
      </c>
      <c r="D115" s="234"/>
      <c r="E115" s="235">
        <v>0.11781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>
        <v>1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9">
        <v>17</v>
      </c>
      <c r="B116" s="250" t="s">
        <v>204</v>
      </c>
      <c r="C116" s="260" t="s">
        <v>205</v>
      </c>
      <c r="D116" s="251" t="s">
        <v>186</v>
      </c>
      <c r="E116" s="252">
        <v>3.927</v>
      </c>
      <c r="F116" s="253"/>
      <c r="G116" s="254">
        <f>ROUND(E116*F116,2)</f>
        <v>0</v>
      </c>
      <c r="H116" s="253"/>
      <c r="I116" s="254">
        <f>ROUND(E116*H116,2)</f>
        <v>0</v>
      </c>
      <c r="J116" s="253"/>
      <c r="K116" s="254">
        <f>ROUND(E116*J116,2)</f>
        <v>0</v>
      </c>
      <c r="L116" s="254">
        <v>21</v>
      </c>
      <c r="M116" s="254">
        <f>G116*(1+L116/100)</f>
        <v>0</v>
      </c>
      <c r="N116" s="254">
        <v>0</v>
      </c>
      <c r="O116" s="254">
        <f>ROUND(E116*N116,2)</f>
        <v>0</v>
      </c>
      <c r="P116" s="254">
        <v>0</v>
      </c>
      <c r="Q116" s="254">
        <f>ROUND(E116*P116,2)</f>
        <v>0</v>
      </c>
      <c r="R116" s="254"/>
      <c r="S116" s="254" t="s">
        <v>128</v>
      </c>
      <c r="T116" s="255" t="s">
        <v>128</v>
      </c>
      <c r="U116" s="231">
        <v>1.0999999999999999E-2</v>
      </c>
      <c r="V116" s="231">
        <f>ROUND(E116*U116,2)</f>
        <v>0.04</v>
      </c>
      <c r="W116" s="231"/>
      <c r="X116" s="231" t="s">
        <v>129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1" t="s">
        <v>192</v>
      </c>
      <c r="D117" s="232"/>
      <c r="E117" s="233"/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1" t="s">
        <v>304</v>
      </c>
      <c r="D118" s="232"/>
      <c r="E118" s="233">
        <v>3.927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132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2" t="s">
        <v>134</v>
      </c>
      <c r="D119" s="234"/>
      <c r="E119" s="235">
        <v>3.927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132</v>
      </c>
      <c r="AH119" s="212">
        <v>1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9">
        <v>18</v>
      </c>
      <c r="B120" s="250" t="s">
        <v>206</v>
      </c>
      <c r="C120" s="260" t="s">
        <v>207</v>
      </c>
      <c r="D120" s="251" t="s">
        <v>127</v>
      </c>
      <c r="E120" s="252">
        <v>5.8909999999999997E-2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4">
        <v>0</v>
      </c>
      <c r="O120" s="254">
        <f>ROUND(E120*N120,2)</f>
        <v>0</v>
      </c>
      <c r="P120" s="254">
        <v>0</v>
      </c>
      <c r="Q120" s="254">
        <f>ROUND(E120*P120,2)</f>
        <v>0</v>
      </c>
      <c r="R120" s="254"/>
      <c r="S120" s="254" t="s">
        <v>128</v>
      </c>
      <c r="T120" s="255" t="s">
        <v>128</v>
      </c>
      <c r="U120" s="231">
        <v>0.26</v>
      </c>
      <c r="V120" s="231">
        <f>ROUND(E120*U120,2)</f>
        <v>0.02</v>
      </c>
      <c r="W120" s="231"/>
      <c r="X120" s="231" t="s">
        <v>129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130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1" t="s">
        <v>192</v>
      </c>
      <c r="D121" s="232"/>
      <c r="E121" s="233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1" t="s">
        <v>208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1" t="s">
        <v>306</v>
      </c>
      <c r="D123" s="232"/>
      <c r="E123" s="233">
        <v>5.8909999999999997E-2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132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2" t="s">
        <v>134</v>
      </c>
      <c r="D124" s="234"/>
      <c r="E124" s="235">
        <v>5.8909999999999997E-2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>
        <v>1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9">
        <v>19</v>
      </c>
      <c r="B125" s="250" t="s">
        <v>210</v>
      </c>
      <c r="C125" s="260" t="s">
        <v>211</v>
      </c>
      <c r="D125" s="251" t="s">
        <v>127</v>
      </c>
      <c r="E125" s="252">
        <v>7.8499999999999993E-3</v>
      </c>
      <c r="F125" s="253"/>
      <c r="G125" s="254">
        <f>ROUND(E125*F125,2)</f>
        <v>0</v>
      </c>
      <c r="H125" s="253"/>
      <c r="I125" s="254">
        <f>ROUND(E125*H125,2)</f>
        <v>0</v>
      </c>
      <c r="J125" s="253"/>
      <c r="K125" s="254">
        <f>ROUND(E125*J125,2)</f>
        <v>0</v>
      </c>
      <c r="L125" s="254">
        <v>21</v>
      </c>
      <c r="M125" s="254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4"/>
      <c r="S125" s="254" t="s">
        <v>128</v>
      </c>
      <c r="T125" s="255" t="s">
        <v>128</v>
      </c>
      <c r="U125" s="231">
        <v>4.9870000000000001</v>
      </c>
      <c r="V125" s="231">
        <f>ROUND(E125*U125,2)</f>
        <v>0.04</v>
      </c>
      <c r="W125" s="231"/>
      <c r="X125" s="231" t="s">
        <v>129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130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1" t="s">
        <v>192</v>
      </c>
      <c r="D126" s="232"/>
      <c r="E126" s="233"/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1" t="s">
        <v>212</v>
      </c>
      <c r="D127" s="232"/>
      <c r="E127" s="233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1" t="s">
        <v>307</v>
      </c>
      <c r="D128" s="232"/>
      <c r="E128" s="233">
        <v>7.8499999999999993E-3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132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2" t="s">
        <v>134</v>
      </c>
      <c r="D129" s="234"/>
      <c r="E129" s="235">
        <v>7.8499999999999993E-3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132</v>
      </c>
      <c r="AH129" s="212">
        <v>1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9">
        <v>20</v>
      </c>
      <c r="B130" s="250" t="s">
        <v>308</v>
      </c>
      <c r="C130" s="260" t="s">
        <v>309</v>
      </c>
      <c r="D130" s="251" t="s">
        <v>242</v>
      </c>
      <c r="E130" s="252">
        <v>4.2</v>
      </c>
      <c r="F130" s="253"/>
      <c r="G130" s="254">
        <f>ROUND(E130*F130,2)</f>
        <v>0</v>
      </c>
      <c r="H130" s="253"/>
      <c r="I130" s="254">
        <f>ROUND(E130*H130,2)</f>
        <v>0</v>
      </c>
      <c r="J130" s="253"/>
      <c r="K130" s="254">
        <f>ROUND(E130*J130,2)</f>
        <v>0</v>
      </c>
      <c r="L130" s="254">
        <v>21</v>
      </c>
      <c r="M130" s="254">
        <f>G130*(1+L130/100)</f>
        <v>0</v>
      </c>
      <c r="N130" s="254">
        <v>0</v>
      </c>
      <c r="O130" s="254">
        <f>ROUND(E130*N130,2)</f>
        <v>0</v>
      </c>
      <c r="P130" s="254">
        <v>0</v>
      </c>
      <c r="Q130" s="254">
        <f>ROUND(E130*P130,2)</f>
        <v>0</v>
      </c>
      <c r="R130" s="254"/>
      <c r="S130" s="254" t="s">
        <v>128</v>
      </c>
      <c r="T130" s="255" t="s">
        <v>128</v>
      </c>
      <c r="U130" s="231">
        <v>5.5E-2</v>
      </c>
      <c r="V130" s="231">
        <f>ROUND(E130*U130,2)</f>
        <v>0.23</v>
      </c>
      <c r="W130" s="231"/>
      <c r="X130" s="231" t="s">
        <v>129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130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9"/>
      <c r="B131" s="230"/>
      <c r="C131" s="261" t="s">
        <v>279</v>
      </c>
      <c r="D131" s="232"/>
      <c r="E131" s="233"/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1" t="s">
        <v>280</v>
      </c>
      <c r="D132" s="232"/>
      <c r="E132" s="233"/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1" t="s">
        <v>310</v>
      </c>
      <c r="D133" s="232"/>
      <c r="E133" s="233">
        <v>4.2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2" t="s">
        <v>134</v>
      </c>
      <c r="D134" s="234"/>
      <c r="E134" s="235">
        <v>4.2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132</v>
      </c>
      <c r="AH134" s="212">
        <v>1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9">
        <v>21</v>
      </c>
      <c r="B135" s="250" t="s">
        <v>311</v>
      </c>
      <c r="C135" s="260" t="s">
        <v>312</v>
      </c>
      <c r="D135" s="251" t="s">
        <v>186</v>
      </c>
      <c r="E135" s="252">
        <v>1.05</v>
      </c>
      <c r="F135" s="253"/>
      <c r="G135" s="254">
        <f>ROUND(E135*F135,2)</f>
        <v>0</v>
      </c>
      <c r="H135" s="253"/>
      <c r="I135" s="254">
        <f>ROUND(E135*H135,2)</f>
        <v>0</v>
      </c>
      <c r="J135" s="253"/>
      <c r="K135" s="254">
        <f>ROUND(E135*J135,2)</f>
        <v>0</v>
      </c>
      <c r="L135" s="254">
        <v>21</v>
      </c>
      <c r="M135" s="254">
        <f>G135*(1+L135/100)</f>
        <v>0</v>
      </c>
      <c r="N135" s="254">
        <v>0</v>
      </c>
      <c r="O135" s="254">
        <f>ROUND(E135*N135,2)</f>
        <v>0</v>
      </c>
      <c r="P135" s="254">
        <v>0.33</v>
      </c>
      <c r="Q135" s="254">
        <f>ROUND(E135*P135,2)</f>
        <v>0.35</v>
      </c>
      <c r="R135" s="254"/>
      <c r="S135" s="254" t="s">
        <v>128</v>
      </c>
      <c r="T135" s="255" t="s">
        <v>128</v>
      </c>
      <c r="U135" s="231">
        <v>0.625</v>
      </c>
      <c r="V135" s="231">
        <f>ROUND(E135*U135,2)</f>
        <v>0.66</v>
      </c>
      <c r="W135" s="231"/>
      <c r="X135" s="231" t="s">
        <v>129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130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9"/>
      <c r="B136" s="230"/>
      <c r="C136" s="261" t="s">
        <v>279</v>
      </c>
      <c r="D136" s="232"/>
      <c r="E136" s="233"/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1" t="s">
        <v>280</v>
      </c>
      <c r="D137" s="232"/>
      <c r="E137" s="233"/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1" t="s">
        <v>313</v>
      </c>
      <c r="D138" s="232"/>
      <c r="E138" s="233">
        <v>1.05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2" t="s">
        <v>134</v>
      </c>
      <c r="D139" s="234"/>
      <c r="E139" s="235">
        <v>1.05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132</v>
      </c>
      <c r="AH139" s="212">
        <v>1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9">
        <v>22</v>
      </c>
      <c r="B140" s="250" t="s">
        <v>314</v>
      </c>
      <c r="C140" s="260" t="s">
        <v>315</v>
      </c>
      <c r="D140" s="251" t="s">
        <v>186</v>
      </c>
      <c r="E140" s="252">
        <v>1.05</v>
      </c>
      <c r="F140" s="253"/>
      <c r="G140" s="254">
        <f>ROUND(E140*F140,2)</f>
        <v>0</v>
      </c>
      <c r="H140" s="253"/>
      <c r="I140" s="254">
        <f>ROUND(E140*H140,2)</f>
        <v>0</v>
      </c>
      <c r="J140" s="253"/>
      <c r="K140" s="254">
        <f>ROUND(E140*J140,2)</f>
        <v>0</v>
      </c>
      <c r="L140" s="254">
        <v>21</v>
      </c>
      <c r="M140" s="254">
        <f>G140*(1+L140/100)</f>
        <v>0</v>
      </c>
      <c r="N140" s="254">
        <v>0</v>
      </c>
      <c r="O140" s="254">
        <f>ROUND(E140*N140,2)</f>
        <v>0</v>
      </c>
      <c r="P140" s="254">
        <v>0.33</v>
      </c>
      <c r="Q140" s="254">
        <f>ROUND(E140*P140,2)</f>
        <v>0.35</v>
      </c>
      <c r="R140" s="254"/>
      <c r="S140" s="254" t="s">
        <v>128</v>
      </c>
      <c r="T140" s="255" t="s">
        <v>128</v>
      </c>
      <c r="U140" s="231">
        <v>0.52649999999999997</v>
      </c>
      <c r="V140" s="231">
        <f>ROUND(E140*U140,2)</f>
        <v>0.55000000000000004</v>
      </c>
      <c r="W140" s="231"/>
      <c r="X140" s="231" t="s">
        <v>129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130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1" t="s">
        <v>316</v>
      </c>
      <c r="D141" s="232"/>
      <c r="E141" s="233">
        <v>1.05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>
        <v>5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2" t="s">
        <v>134</v>
      </c>
      <c r="D142" s="234"/>
      <c r="E142" s="235">
        <v>1.05</v>
      </c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1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9">
        <v>23</v>
      </c>
      <c r="B143" s="250" t="s">
        <v>317</v>
      </c>
      <c r="C143" s="260" t="s">
        <v>318</v>
      </c>
      <c r="D143" s="251" t="s">
        <v>186</v>
      </c>
      <c r="E143" s="252">
        <v>1.05</v>
      </c>
      <c r="F143" s="253"/>
      <c r="G143" s="254">
        <f>ROUND(E143*F143,2)</f>
        <v>0</v>
      </c>
      <c r="H143" s="253"/>
      <c r="I143" s="254">
        <f>ROUND(E143*H143,2)</f>
        <v>0</v>
      </c>
      <c r="J143" s="253"/>
      <c r="K143" s="254">
        <f>ROUND(E143*J143,2)</f>
        <v>0</v>
      </c>
      <c r="L143" s="254">
        <v>21</v>
      </c>
      <c r="M143" s="254">
        <f>G143*(1+L143/100)</f>
        <v>0</v>
      </c>
      <c r="N143" s="254">
        <v>0</v>
      </c>
      <c r="O143" s="254">
        <f>ROUND(E143*N143,2)</f>
        <v>0</v>
      </c>
      <c r="P143" s="254">
        <v>0.44</v>
      </c>
      <c r="Q143" s="254">
        <f>ROUND(E143*P143,2)</f>
        <v>0.46</v>
      </c>
      <c r="R143" s="254"/>
      <c r="S143" s="254" t="s">
        <v>128</v>
      </c>
      <c r="T143" s="255" t="s">
        <v>128</v>
      </c>
      <c r="U143" s="231">
        <v>0.376</v>
      </c>
      <c r="V143" s="231">
        <f>ROUND(E143*U143,2)</f>
        <v>0.39</v>
      </c>
      <c r="W143" s="231"/>
      <c r="X143" s="231" t="s">
        <v>129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130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9"/>
      <c r="B144" s="230"/>
      <c r="C144" s="261" t="s">
        <v>316</v>
      </c>
      <c r="D144" s="232"/>
      <c r="E144" s="233">
        <v>1.05</v>
      </c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132</v>
      </c>
      <c r="AH144" s="212">
        <v>5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2" t="s">
        <v>134</v>
      </c>
      <c r="D145" s="234"/>
      <c r="E145" s="235">
        <v>1.05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132</v>
      </c>
      <c r="AH145" s="212">
        <v>1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243" t="s">
        <v>123</v>
      </c>
      <c r="B146" s="244" t="s">
        <v>81</v>
      </c>
      <c r="C146" s="259" t="s">
        <v>82</v>
      </c>
      <c r="D146" s="245"/>
      <c r="E146" s="246"/>
      <c r="F146" s="247"/>
      <c r="G146" s="247">
        <f>SUMIF(AG147:AG154,"&lt;&gt;NOR",G147:G154)</f>
        <v>0</v>
      </c>
      <c r="H146" s="247"/>
      <c r="I146" s="247">
        <f>SUM(I147:I154)</f>
        <v>0</v>
      </c>
      <c r="J146" s="247"/>
      <c r="K146" s="247">
        <f>SUM(K147:K154)</f>
        <v>0</v>
      </c>
      <c r="L146" s="247"/>
      <c r="M146" s="247">
        <f>SUM(M147:M154)</f>
        <v>0</v>
      </c>
      <c r="N146" s="247"/>
      <c r="O146" s="247">
        <f>SUM(O147:O154)</f>
        <v>1.28</v>
      </c>
      <c r="P146" s="247"/>
      <c r="Q146" s="247">
        <f>SUM(Q147:Q154)</f>
        <v>0</v>
      </c>
      <c r="R146" s="247"/>
      <c r="S146" s="247"/>
      <c r="T146" s="248"/>
      <c r="U146" s="242"/>
      <c r="V146" s="242">
        <f>SUM(V147:V154)</f>
        <v>0.33</v>
      </c>
      <c r="W146" s="242"/>
      <c r="X146" s="242"/>
      <c r="AG146" t="s">
        <v>124</v>
      </c>
    </row>
    <row r="147" spans="1:60" outlineLevel="1" x14ac:dyDescent="0.2">
      <c r="A147" s="249">
        <v>24</v>
      </c>
      <c r="B147" s="250" t="s">
        <v>319</v>
      </c>
      <c r="C147" s="260" t="s">
        <v>320</v>
      </c>
      <c r="D147" s="251" t="s">
        <v>186</v>
      </c>
      <c r="E147" s="252">
        <v>1.05</v>
      </c>
      <c r="F147" s="253"/>
      <c r="G147" s="254">
        <f>ROUND(E147*F147,2)</f>
        <v>0</v>
      </c>
      <c r="H147" s="253"/>
      <c r="I147" s="254">
        <f>ROUND(E147*H147,2)</f>
        <v>0</v>
      </c>
      <c r="J147" s="253"/>
      <c r="K147" s="254">
        <f>ROUND(E147*J147,2)</f>
        <v>0</v>
      </c>
      <c r="L147" s="254">
        <v>21</v>
      </c>
      <c r="M147" s="254">
        <f>G147*(1+L147/100)</f>
        <v>0</v>
      </c>
      <c r="N147" s="254">
        <v>1.2220200000000001</v>
      </c>
      <c r="O147" s="254">
        <f>ROUND(E147*N147,2)</f>
        <v>1.28</v>
      </c>
      <c r="P147" s="254">
        <v>0</v>
      </c>
      <c r="Q147" s="254">
        <f>ROUND(E147*P147,2)</f>
        <v>0</v>
      </c>
      <c r="R147" s="254"/>
      <c r="S147" s="254" t="s">
        <v>128</v>
      </c>
      <c r="T147" s="255" t="s">
        <v>128</v>
      </c>
      <c r="U147" s="231">
        <v>0.31405</v>
      </c>
      <c r="V147" s="231">
        <f>ROUND(E147*U147,2)</f>
        <v>0.33</v>
      </c>
      <c r="W147" s="231"/>
      <c r="X147" s="231" t="s">
        <v>321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322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4" t="s">
        <v>323</v>
      </c>
      <c r="D148" s="257"/>
      <c r="E148" s="257"/>
      <c r="F148" s="257"/>
      <c r="G148" s="257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156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83" t="s">
        <v>324</v>
      </c>
      <c r="D149" s="275"/>
      <c r="E149" s="275"/>
      <c r="F149" s="275"/>
      <c r="G149" s="275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156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83" t="s">
        <v>325</v>
      </c>
      <c r="D150" s="275"/>
      <c r="E150" s="275"/>
      <c r="F150" s="275"/>
      <c r="G150" s="275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156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83" t="s">
        <v>326</v>
      </c>
      <c r="D151" s="275"/>
      <c r="E151" s="275"/>
      <c r="F151" s="275"/>
      <c r="G151" s="275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156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9"/>
      <c r="B152" s="230"/>
      <c r="C152" s="261" t="s">
        <v>327</v>
      </c>
      <c r="D152" s="232"/>
      <c r="E152" s="233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1" t="s">
        <v>316</v>
      </c>
      <c r="D153" s="232"/>
      <c r="E153" s="233">
        <v>1.05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132</v>
      </c>
      <c r="AH153" s="212">
        <v>5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2" t="s">
        <v>134</v>
      </c>
      <c r="D154" s="234"/>
      <c r="E154" s="235">
        <v>1.05</v>
      </c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132</v>
      </c>
      <c r="AH154" s="212">
        <v>1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2">
      <c r="A155" s="243" t="s">
        <v>123</v>
      </c>
      <c r="B155" s="244" t="s">
        <v>83</v>
      </c>
      <c r="C155" s="259" t="s">
        <v>84</v>
      </c>
      <c r="D155" s="245"/>
      <c r="E155" s="246"/>
      <c r="F155" s="247"/>
      <c r="G155" s="247">
        <f>SUMIF(AG156:AG159,"&lt;&gt;NOR",G156:G159)</f>
        <v>0</v>
      </c>
      <c r="H155" s="247"/>
      <c r="I155" s="247">
        <f>SUM(I156:I159)</f>
        <v>0</v>
      </c>
      <c r="J155" s="247"/>
      <c r="K155" s="247">
        <f>SUM(K156:K159)</f>
        <v>0</v>
      </c>
      <c r="L155" s="247"/>
      <c r="M155" s="247">
        <f>SUM(M156:M159)</f>
        <v>0</v>
      </c>
      <c r="N155" s="247"/>
      <c r="O155" s="247">
        <f>SUM(O156:O159)</f>
        <v>0.02</v>
      </c>
      <c r="P155" s="247"/>
      <c r="Q155" s="247">
        <f>SUM(Q156:Q159)</f>
        <v>0</v>
      </c>
      <c r="R155" s="247"/>
      <c r="S155" s="247"/>
      <c r="T155" s="248"/>
      <c r="U155" s="242"/>
      <c r="V155" s="242">
        <f>SUM(V156:V159)</f>
        <v>0.87</v>
      </c>
      <c r="W155" s="242"/>
      <c r="X155" s="242"/>
      <c r="AG155" t="s">
        <v>124</v>
      </c>
    </row>
    <row r="156" spans="1:60" outlineLevel="1" x14ac:dyDescent="0.2">
      <c r="A156" s="249">
        <v>25</v>
      </c>
      <c r="B156" s="250" t="s">
        <v>328</v>
      </c>
      <c r="C156" s="260" t="s">
        <v>329</v>
      </c>
      <c r="D156" s="251" t="s">
        <v>242</v>
      </c>
      <c r="E156" s="252">
        <v>4.2</v>
      </c>
      <c r="F156" s="253"/>
      <c r="G156" s="254">
        <f>ROUND(E156*F156,2)</f>
        <v>0</v>
      </c>
      <c r="H156" s="253"/>
      <c r="I156" s="254">
        <f>ROUND(E156*H156,2)</f>
        <v>0</v>
      </c>
      <c r="J156" s="253"/>
      <c r="K156" s="254">
        <f>ROUND(E156*J156,2)</f>
        <v>0</v>
      </c>
      <c r="L156" s="254">
        <v>21</v>
      </c>
      <c r="M156" s="254">
        <f>G156*(1+L156/100)</f>
        <v>0</v>
      </c>
      <c r="N156" s="254">
        <v>4.3E-3</v>
      </c>
      <c r="O156" s="254">
        <f>ROUND(E156*N156,2)</f>
        <v>0.02</v>
      </c>
      <c r="P156" s="254">
        <v>0</v>
      </c>
      <c r="Q156" s="254">
        <f>ROUND(E156*P156,2)</f>
        <v>0</v>
      </c>
      <c r="R156" s="254"/>
      <c r="S156" s="254" t="s">
        <v>330</v>
      </c>
      <c r="T156" s="255" t="s">
        <v>331</v>
      </c>
      <c r="U156" s="231">
        <v>0.20799999999999999</v>
      </c>
      <c r="V156" s="231">
        <f>ROUND(E156*U156,2)</f>
        <v>0.87</v>
      </c>
      <c r="W156" s="231"/>
      <c r="X156" s="231" t="s">
        <v>129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130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9"/>
      <c r="B157" s="230"/>
      <c r="C157" s="261" t="s">
        <v>327</v>
      </c>
      <c r="D157" s="232"/>
      <c r="E157" s="233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1" t="s">
        <v>332</v>
      </c>
      <c r="D158" s="232"/>
      <c r="E158" s="233">
        <v>4.2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132</v>
      </c>
      <c r="AH158" s="212">
        <v>5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2" t="s">
        <v>134</v>
      </c>
      <c r="D159" s="234"/>
      <c r="E159" s="235">
        <v>4.2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132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243" t="s">
        <v>123</v>
      </c>
      <c r="B160" s="244" t="s">
        <v>87</v>
      </c>
      <c r="C160" s="259" t="s">
        <v>88</v>
      </c>
      <c r="D160" s="245"/>
      <c r="E160" s="246"/>
      <c r="F160" s="247"/>
      <c r="G160" s="247">
        <f>SUMIF(AG161:AG161,"&lt;&gt;NOR",G161:G161)</f>
        <v>0</v>
      </c>
      <c r="H160" s="247"/>
      <c r="I160" s="247">
        <f>SUM(I161:I161)</f>
        <v>0</v>
      </c>
      <c r="J160" s="247"/>
      <c r="K160" s="247">
        <f>SUM(K161:K161)</f>
        <v>0</v>
      </c>
      <c r="L160" s="247"/>
      <c r="M160" s="247">
        <f>SUM(M161:M161)</f>
        <v>0</v>
      </c>
      <c r="N160" s="247"/>
      <c r="O160" s="247">
        <f>SUM(O161:O161)</f>
        <v>0</v>
      </c>
      <c r="P160" s="247"/>
      <c r="Q160" s="247">
        <f>SUM(Q161:Q161)</f>
        <v>0</v>
      </c>
      <c r="R160" s="247"/>
      <c r="S160" s="247"/>
      <c r="T160" s="248"/>
      <c r="U160" s="242"/>
      <c r="V160" s="242">
        <f>SUM(V161:V161)</f>
        <v>0.86</v>
      </c>
      <c r="W160" s="242"/>
      <c r="X160" s="242"/>
      <c r="AG160" t="s">
        <v>124</v>
      </c>
    </row>
    <row r="161" spans="1:60" outlineLevel="1" x14ac:dyDescent="0.2">
      <c r="A161" s="276">
        <v>26</v>
      </c>
      <c r="B161" s="277" t="s">
        <v>267</v>
      </c>
      <c r="C161" s="284" t="s">
        <v>268</v>
      </c>
      <c r="D161" s="278" t="s">
        <v>173</v>
      </c>
      <c r="E161" s="279">
        <v>2.19618</v>
      </c>
      <c r="F161" s="280"/>
      <c r="G161" s="281">
        <f>ROUND(E161*F161,2)</f>
        <v>0</v>
      </c>
      <c r="H161" s="280"/>
      <c r="I161" s="281">
        <f>ROUND(E161*H161,2)</f>
        <v>0</v>
      </c>
      <c r="J161" s="280"/>
      <c r="K161" s="281">
        <f>ROUND(E161*J161,2)</f>
        <v>0</v>
      </c>
      <c r="L161" s="281">
        <v>21</v>
      </c>
      <c r="M161" s="281">
        <f>G161*(1+L161/100)</f>
        <v>0</v>
      </c>
      <c r="N161" s="281">
        <v>0</v>
      </c>
      <c r="O161" s="281">
        <f>ROUND(E161*N161,2)</f>
        <v>0</v>
      </c>
      <c r="P161" s="281">
        <v>0</v>
      </c>
      <c r="Q161" s="281">
        <f>ROUND(E161*P161,2)</f>
        <v>0</v>
      </c>
      <c r="R161" s="281"/>
      <c r="S161" s="281" t="s">
        <v>128</v>
      </c>
      <c r="T161" s="282" t="s">
        <v>128</v>
      </c>
      <c r="U161" s="231">
        <v>0.39</v>
      </c>
      <c r="V161" s="231">
        <f>ROUND(E161*U161,2)</f>
        <v>0.86</v>
      </c>
      <c r="W161" s="231"/>
      <c r="X161" s="231" t="s">
        <v>269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270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">
      <c r="A162" s="243" t="s">
        <v>123</v>
      </c>
      <c r="B162" s="244" t="s">
        <v>90</v>
      </c>
      <c r="C162" s="259" t="s">
        <v>91</v>
      </c>
      <c r="D162" s="245"/>
      <c r="E162" s="246"/>
      <c r="F162" s="247"/>
      <c r="G162" s="247">
        <f>SUMIF(AG163:AG180,"&lt;&gt;NOR",G163:G180)</f>
        <v>0</v>
      </c>
      <c r="H162" s="247"/>
      <c r="I162" s="247">
        <f>SUM(I163:I180)</f>
        <v>0</v>
      </c>
      <c r="J162" s="247"/>
      <c r="K162" s="247">
        <f>SUM(K163:K180)</f>
        <v>0</v>
      </c>
      <c r="L162" s="247"/>
      <c r="M162" s="247">
        <f>SUM(M163:M180)</f>
        <v>0</v>
      </c>
      <c r="N162" s="247"/>
      <c r="O162" s="247">
        <f>SUM(O163:O180)</f>
        <v>0</v>
      </c>
      <c r="P162" s="247"/>
      <c r="Q162" s="247">
        <f>SUM(Q163:Q180)</f>
        <v>0</v>
      </c>
      <c r="R162" s="247"/>
      <c r="S162" s="247"/>
      <c r="T162" s="248"/>
      <c r="U162" s="242"/>
      <c r="V162" s="242">
        <f>SUM(V163:V180)</f>
        <v>0</v>
      </c>
      <c r="W162" s="242"/>
      <c r="X162" s="242"/>
      <c r="AG162" t="s">
        <v>124</v>
      </c>
    </row>
    <row r="163" spans="1:60" outlineLevel="1" x14ac:dyDescent="0.2">
      <c r="A163" s="276">
        <v>27</v>
      </c>
      <c r="B163" s="277" t="s">
        <v>333</v>
      </c>
      <c r="C163" s="284" t="s">
        <v>334</v>
      </c>
      <c r="D163" s="278" t="s">
        <v>242</v>
      </c>
      <c r="E163" s="279">
        <v>6</v>
      </c>
      <c r="F163" s="280"/>
      <c r="G163" s="281">
        <f>ROUND(E163*F163,2)</f>
        <v>0</v>
      </c>
      <c r="H163" s="280"/>
      <c r="I163" s="281">
        <f>ROUND(E163*H163,2)</f>
        <v>0</v>
      </c>
      <c r="J163" s="280"/>
      <c r="K163" s="281">
        <f>ROUND(E163*J163,2)</f>
        <v>0</v>
      </c>
      <c r="L163" s="281">
        <v>21</v>
      </c>
      <c r="M163" s="281">
        <f>G163*(1+L163/100)</f>
        <v>0</v>
      </c>
      <c r="N163" s="281">
        <v>0</v>
      </c>
      <c r="O163" s="281">
        <f>ROUND(E163*N163,2)</f>
        <v>0</v>
      </c>
      <c r="P163" s="281">
        <v>0</v>
      </c>
      <c r="Q163" s="281">
        <f>ROUND(E163*P163,2)</f>
        <v>0</v>
      </c>
      <c r="R163" s="281"/>
      <c r="S163" s="281" t="s">
        <v>330</v>
      </c>
      <c r="T163" s="282" t="s">
        <v>335</v>
      </c>
      <c r="U163" s="231">
        <v>0</v>
      </c>
      <c r="V163" s="231">
        <f>ROUND(E163*U163,2)</f>
        <v>0</v>
      </c>
      <c r="W163" s="231"/>
      <c r="X163" s="231" t="s">
        <v>129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336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76">
        <v>28</v>
      </c>
      <c r="B164" s="277" t="s">
        <v>337</v>
      </c>
      <c r="C164" s="284" t="s">
        <v>338</v>
      </c>
      <c r="D164" s="278" t="s">
        <v>242</v>
      </c>
      <c r="E164" s="279">
        <v>13</v>
      </c>
      <c r="F164" s="280"/>
      <c r="G164" s="281">
        <f>ROUND(E164*F164,2)</f>
        <v>0</v>
      </c>
      <c r="H164" s="280"/>
      <c r="I164" s="281">
        <f>ROUND(E164*H164,2)</f>
        <v>0</v>
      </c>
      <c r="J164" s="280"/>
      <c r="K164" s="281">
        <f>ROUND(E164*J164,2)</f>
        <v>0</v>
      </c>
      <c r="L164" s="281">
        <v>21</v>
      </c>
      <c r="M164" s="281">
        <f>G164*(1+L164/100)</f>
        <v>0</v>
      </c>
      <c r="N164" s="281">
        <v>0</v>
      </c>
      <c r="O164" s="281">
        <f>ROUND(E164*N164,2)</f>
        <v>0</v>
      </c>
      <c r="P164" s="281">
        <v>0</v>
      </c>
      <c r="Q164" s="281">
        <f>ROUND(E164*P164,2)</f>
        <v>0</v>
      </c>
      <c r="R164" s="281"/>
      <c r="S164" s="281" t="s">
        <v>330</v>
      </c>
      <c r="T164" s="282" t="s">
        <v>335</v>
      </c>
      <c r="U164" s="231">
        <v>0</v>
      </c>
      <c r="V164" s="231">
        <f>ROUND(E164*U164,2)</f>
        <v>0</v>
      </c>
      <c r="W164" s="231"/>
      <c r="X164" s="231" t="s">
        <v>129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336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76">
        <v>29</v>
      </c>
      <c r="B165" s="277" t="s">
        <v>339</v>
      </c>
      <c r="C165" s="284" t="s">
        <v>340</v>
      </c>
      <c r="D165" s="278" t="s">
        <v>242</v>
      </c>
      <c r="E165" s="279">
        <v>5</v>
      </c>
      <c r="F165" s="280"/>
      <c r="G165" s="281">
        <f>ROUND(E165*F165,2)</f>
        <v>0</v>
      </c>
      <c r="H165" s="280"/>
      <c r="I165" s="281">
        <f>ROUND(E165*H165,2)</f>
        <v>0</v>
      </c>
      <c r="J165" s="280"/>
      <c r="K165" s="281">
        <f>ROUND(E165*J165,2)</f>
        <v>0</v>
      </c>
      <c r="L165" s="281">
        <v>21</v>
      </c>
      <c r="M165" s="281">
        <f>G165*(1+L165/100)</f>
        <v>0</v>
      </c>
      <c r="N165" s="281">
        <v>0</v>
      </c>
      <c r="O165" s="281">
        <f>ROUND(E165*N165,2)</f>
        <v>0</v>
      </c>
      <c r="P165" s="281">
        <v>0</v>
      </c>
      <c r="Q165" s="281">
        <f>ROUND(E165*P165,2)</f>
        <v>0</v>
      </c>
      <c r="R165" s="281"/>
      <c r="S165" s="281" t="s">
        <v>330</v>
      </c>
      <c r="T165" s="282" t="s">
        <v>335</v>
      </c>
      <c r="U165" s="231">
        <v>0</v>
      </c>
      <c r="V165" s="231">
        <f>ROUND(E165*U165,2)</f>
        <v>0</v>
      </c>
      <c r="W165" s="231"/>
      <c r="X165" s="231" t="s">
        <v>129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336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76">
        <v>30</v>
      </c>
      <c r="B166" s="277" t="s">
        <v>341</v>
      </c>
      <c r="C166" s="284" t="s">
        <v>342</v>
      </c>
      <c r="D166" s="278" t="s">
        <v>242</v>
      </c>
      <c r="E166" s="279">
        <v>5</v>
      </c>
      <c r="F166" s="280"/>
      <c r="G166" s="281">
        <f>ROUND(E166*F166,2)</f>
        <v>0</v>
      </c>
      <c r="H166" s="280"/>
      <c r="I166" s="281">
        <f>ROUND(E166*H166,2)</f>
        <v>0</v>
      </c>
      <c r="J166" s="280"/>
      <c r="K166" s="281">
        <f>ROUND(E166*J166,2)</f>
        <v>0</v>
      </c>
      <c r="L166" s="281">
        <v>21</v>
      </c>
      <c r="M166" s="281">
        <f>G166*(1+L166/100)</f>
        <v>0</v>
      </c>
      <c r="N166" s="281">
        <v>0</v>
      </c>
      <c r="O166" s="281">
        <f>ROUND(E166*N166,2)</f>
        <v>0</v>
      </c>
      <c r="P166" s="281">
        <v>0</v>
      </c>
      <c r="Q166" s="281">
        <f>ROUND(E166*P166,2)</f>
        <v>0</v>
      </c>
      <c r="R166" s="281"/>
      <c r="S166" s="281" t="s">
        <v>330</v>
      </c>
      <c r="T166" s="282" t="s">
        <v>335</v>
      </c>
      <c r="U166" s="231">
        <v>0</v>
      </c>
      <c r="V166" s="231">
        <f>ROUND(E166*U166,2)</f>
        <v>0</v>
      </c>
      <c r="W166" s="231"/>
      <c r="X166" s="231" t="s">
        <v>129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336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76">
        <v>31</v>
      </c>
      <c r="B167" s="277" t="s">
        <v>343</v>
      </c>
      <c r="C167" s="284" t="s">
        <v>344</v>
      </c>
      <c r="D167" s="278" t="s">
        <v>345</v>
      </c>
      <c r="E167" s="279">
        <v>19</v>
      </c>
      <c r="F167" s="280"/>
      <c r="G167" s="281">
        <f>ROUND(E167*F167,2)</f>
        <v>0</v>
      </c>
      <c r="H167" s="280"/>
      <c r="I167" s="281">
        <f>ROUND(E167*H167,2)</f>
        <v>0</v>
      </c>
      <c r="J167" s="280"/>
      <c r="K167" s="281">
        <f>ROUND(E167*J167,2)</f>
        <v>0</v>
      </c>
      <c r="L167" s="281">
        <v>21</v>
      </c>
      <c r="M167" s="281">
        <f>G167*(1+L167/100)</f>
        <v>0</v>
      </c>
      <c r="N167" s="281">
        <v>0</v>
      </c>
      <c r="O167" s="281">
        <f>ROUND(E167*N167,2)</f>
        <v>0</v>
      </c>
      <c r="P167" s="281">
        <v>0</v>
      </c>
      <c r="Q167" s="281">
        <f>ROUND(E167*P167,2)</f>
        <v>0</v>
      </c>
      <c r="R167" s="281"/>
      <c r="S167" s="281" t="s">
        <v>330</v>
      </c>
      <c r="T167" s="282" t="s">
        <v>335</v>
      </c>
      <c r="U167" s="231">
        <v>0</v>
      </c>
      <c r="V167" s="231">
        <f>ROUND(E167*U167,2)</f>
        <v>0</v>
      </c>
      <c r="W167" s="231"/>
      <c r="X167" s="231" t="s">
        <v>129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336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33.75" outlineLevel="1" x14ac:dyDescent="0.2">
      <c r="A168" s="276">
        <v>32</v>
      </c>
      <c r="B168" s="277" t="s">
        <v>346</v>
      </c>
      <c r="C168" s="284" t="s">
        <v>347</v>
      </c>
      <c r="D168" s="278" t="s">
        <v>345</v>
      </c>
      <c r="E168" s="279">
        <v>1</v>
      </c>
      <c r="F168" s="280"/>
      <c r="G168" s="281">
        <f>ROUND(E168*F168,2)</f>
        <v>0</v>
      </c>
      <c r="H168" s="280"/>
      <c r="I168" s="281">
        <f>ROUND(E168*H168,2)</f>
        <v>0</v>
      </c>
      <c r="J168" s="280"/>
      <c r="K168" s="281">
        <f>ROUND(E168*J168,2)</f>
        <v>0</v>
      </c>
      <c r="L168" s="281">
        <v>21</v>
      </c>
      <c r="M168" s="281">
        <f>G168*(1+L168/100)</f>
        <v>0</v>
      </c>
      <c r="N168" s="281">
        <v>0</v>
      </c>
      <c r="O168" s="281">
        <f>ROUND(E168*N168,2)</f>
        <v>0</v>
      </c>
      <c r="P168" s="281">
        <v>0</v>
      </c>
      <c r="Q168" s="281">
        <f>ROUND(E168*P168,2)</f>
        <v>0</v>
      </c>
      <c r="R168" s="281"/>
      <c r="S168" s="281" t="s">
        <v>330</v>
      </c>
      <c r="T168" s="282" t="s">
        <v>335</v>
      </c>
      <c r="U168" s="231">
        <v>0</v>
      </c>
      <c r="V168" s="231">
        <f>ROUND(E168*U168,2)</f>
        <v>0</v>
      </c>
      <c r="W168" s="231"/>
      <c r="X168" s="231" t="s">
        <v>129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336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45" outlineLevel="1" x14ac:dyDescent="0.2">
      <c r="A169" s="276">
        <v>33</v>
      </c>
      <c r="B169" s="277" t="s">
        <v>348</v>
      </c>
      <c r="C169" s="284" t="s">
        <v>349</v>
      </c>
      <c r="D169" s="278" t="s">
        <v>345</v>
      </c>
      <c r="E169" s="279">
        <v>1</v>
      </c>
      <c r="F169" s="280"/>
      <c r="G169" s="281">
        <f>ROUND(E169*F169,2)</f>
        <v>0</v>
      </c>
      <c r="H169" s="280"/>
      <c r="I169" s="281">
        <f>ROUND(E169*H169,2)</f>
        <v>0</v>
      </c>
      <c r="J169" s="280"/>
      <c r="K169" s="281">
        <f>ROUND(E169*J169,2)</f>
        <v>0</v>
      </c>
      <c r="L169" s="281">
        <v>21</v>
      </c>
      <c r="M169" s="281">
        <f>G169*(1+L169/100)</f>
        <v>0</v>
      </c>
      <c r="N169" s="281">
        <v>0</v>
      </c>
      <c r="O169" s="281">
        <f>ROUND(E169*N169,2)</f>
        <v>0</v>
      </c>
      <c r="P169" s="281">
        <v>0</v>
      </c>
      <c r="Q169" s="281">
        <f>ROUND(E169*P169,2)</f>
        <v>0</v>
      </c>
      <c r="R169" s="281"/>
      <c r="S169" s="281" t="s">
        <v>330</v>
      </c>
      <c r="T169" s="282" t="s">
        <v>335</v>
      </c>
      <c r="U169" s="231">
        <v>0</v>
      </c>
      <c r="V169" s="231">
        <f>ROUND(E169*U169,2)</f>
        <v>0</v>
      </c>
      <c r="W169" s="231"/>
      <c r="X169" s="231" t="s">
        <v>129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336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76">
        <v>34</v>
      </c>
      <c r="B170" s="277" t="s">
        <v>350</v>
      </c>
      <c r="C170" s="284" t="s">
        <v>351</v>
      </c>
      <c r="D170" s="278" t="s">
        <v>242</v>
      </c>
      <c r="E170" s="279">
        <v>15</v>
      </c>
      <c r="F170" s="280"/>
      <c r="G170" s="281">
        <f>ROUND(E170*F170,2)</f>
        <v>0</v>
      </c>
      <c r="H170" s="280"/>
      <c r="I170" s="281">
        <f>ROUND(E170*H170,2)</f>
        <v>0</v>
      </c>
      <c r="J170" s="280"/>
      <c r="K170" s="281">
        <f>ROUND(E170*J170,2)</f>
        <v>0</v>
      </c>
      <c r="L170" s="281">
        <v>21</v>
      </c>
      <c r="M170" s="281">
        <f>G170*(1+L170/100)</f>
        <v>0</v>
      </c>
      <c r="N170" s="281">
        <v>0</v>
      </c>
      <c r="O170" s="281">
        <f>ROUND(E170*N170,2)</f>
        <v>0</v>
      </c>
      <c r="P170" s="281">
        <v>0</v>
      </c>
      <c r="Q170" s="281">
        <f>ROUND(E170*P170,2)</f>
        <v>0</v>
      </c>
      <c r="R170" s="281"/>
      <c r="S170" s="281" t="s">
        <v>330</v>
      </c>
      <c r="T170" s="282" t="s">
        <v>335</v>
      </c>
      <c r="U170" s="231">
        <v>0</v>
      </c>
      <c r="V170" s="231">
        <f>ROUND(E170*U170,2)</f>
        <v>0</v>
      </c>
      <c r="W170" s="231"/>
      <c r="X170" s="231" t="s">
        <v>129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336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76">
        <v>35</v>
      </c>
      <c r="B171" s="277" t="s">
        <v>352</v>
      </c>
      <c r="C171" s="284" t="s">
        <v>353</v>
      </c>
      <c r="D171" s="278" t="s">
        <v>242</v>
      </c>
      <c r="E171" s="279">
        <v>5</v>
      </c>
      <c r="F171" s="280"/>
      <c r="G171" s="281">
        <f>ROUND(E171*F171,2)</f>
        <v>0</v>
      </c>
      <c r="H171" s="280"/>
      <c r="I171" s="281">
        <f>ROUND(E171*H171,2)</f>
        <v>0</v>
      </c>
      <c r="J171" s="280"/>
      <c r="K171" s="281">
        <f>ROUND(E171*J171,2)</f>
        <v>0</v>
      </c>
      <c r="L171" s="281">
        <v>21</v>
      </c>
      <c r="M171" s="281">
        <f>G171*(1+L171/100)</f>
        <v>0</v>
      </c>
      <c r="N171" s="281">
        <v>0</v>
      </c>
      <c r="O171" s="281">
        <f>ROUND(E171*N171,2)</f>
        <v>0</v>
      </c>
      <c r="P171" s="281">
        <v>0</v>
      </c>
      <c r="Q171" s="281">
        <f>ROUND(E171*P171,2)</f>
        <v>0</v>
      </c>
      <c r="R171" s="281"/>
      <c r="S171" s="281" t="s">
        <v>330</v>
      </c>
      <c r="T171" s="282" t="s">
        <v>335</v>
      </c>
      <c r="U171" s="231">
        <v>0</v>
      </c>
      <c r="V171" s="231">
        <f>ROUND(E171*U171,2)</f>
        <v>0</v>
      </c>
      <c r="W171" s="231"/>
      <c r="X171" s="231" t="s">
        <v>129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336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76">
        <v>36</v>
      </c>
      <c r="B172" s="277" t="s">
        <v>354</v>
      </c>
      <c r="C172" s="284" t="s">
        <v>355</v>
      </c>
      <c r="D172" s="278" t="s">
        <v>242</v>
      </c>
      <c r="E172" s="279">
        <v>15</v>
      </c>
      <c r="F172" s="280"/>
      <c r="G172" s="281">
        <f>ROUND(E172*F172,2)</f>
        <v>0</v>
      </c>
      <c r="H172" s="280"/>
      <c r="I172" s="281">
        <f>ROUND(E172*H172,2)</f>
        <v>0</v>
      </c>
      <c r="J172" s="280"/>
      <c r="K172" s="281">
        <f>ROUND(E172*J172,2)</f>
        <v>0</v>
      </c>
      <c r="L172" s="281">
        <v>21</v>
      </c>
      <c r="M172" s="281">
        <f>G172*(1+L172/100)</f>
        <v>0</v>
      </c>
      <c r="N172" s="281">
        <v>0</v>
      </c>
      <c r="O172" s="281">
        <f>ROUND(E172*N172,2)</f>
        <v>0</v>
      </c>
      <c r="P172" s="281">
        <v>0</v>
      </c>
      <c r="Q172" s="281">
        <f>ROUND(E172*P172,2)</f>
        <v>0</v>
      </c>
      <c r="R172" s="281"/>
      <c r="S172" s="281" t="s">
        <v>330</v>
      </c>
      <c r="T172" s="282" t="s">
        <v>335</v>
      </c>
      <c r="U172" s="231">
        <v>0</v>
      </c>
      <c r="V172" s="231">
        <f>ROUND(E172*U172,2)</f>
        <v>0</v>
      </c>
      <c r="W172" s="231"/>
      <c r="X172" s="231" t="s">
        <v>129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336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76">
        <v>37</v>
      </c>
      <c r="B173" s="277" t="s">
        <v>356</v>
      </c>
      <c r="C173" s="284" t="s">
        <v>357</v>
      </c>
      <c r="D173" s="278" t="s">
        <v>242</v>
      </c>
      <c r="E173" s="279">
        <v>5</v>
      </c>
      <c r="F173" s="280"/>
      <c r="G173" s="281">
        <f>ROUND(E173*F173,2)</f>
        <v>0</v>
      </c>
      <c r="H173" s="280"/>
      <c r="I173" s="281">
        <f>ROUND(E173*H173,2)</f>
        <v>0</v>
      </c>
      <c r="J173" s="280"/>
      <c r="K173" s="281">
        <f>ROUND(E173*J173,2)</f>
        <v>0</v>
      </c>
      <c r="L173" s="281">
        <v>21</v>
      </c>
      <c r="M173" s="281">
        <f>G173*(1+L173/100)</f>
        <v>0</v>
      </c>
      <c r="N173" s="281">
        <v>0</v>
      </c>
      <c r="O173" s="281">
        <f>ROUND(E173*N173,2)</f>
        <v>0</v>
      </c>
      <c r="P173" s="281">
        <v>0</v>
      </c>
      <c r="Q173" s="281">
        <f>ROUND(E173*P173,2)</f>
        <v>0</v>
      </c>
      <c r="R173" s="281"/>
      <c r="S173" s="281" t="s">
        <v>330</v>
      </c>
      <c r="T173" s="282" t="s">
        <v>335</v>
      </c>
      <c r="U173" s="231">
        <v>0</v>
      </c>
      <c r="V173" s="231">
        <f>ROUND(E173*U173,2)</f>
        <v>0</v>
      </c>
      <c r="W173" s="231"/>
      <c r="X173" s="231" t="s">
        <v>129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336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76">
        <v>38</v>
      </c>
      <c r="B174" s="277" t="s">
        <v>358</v>
      </c>
      <c r="C174" s="284" t="s">
        <v>359</v>
      </c>
      <c r="D174" s="278" t="s">
        <v>345</v>
      </c>
      <c r="E174" s="279">
        <v>6</v>
      </c>
      <c r="F174" s="280"/>
      <c r="G174" s="281">
        <f>ROUND(E174*F174,2)</f>
        <v>0</v>
      </c>
      <c r="H174" s="280"/>
      <c r="I174" s="281">
        <f>ROUND(E174*H174,2)</f>
        <v>0</v>
      </c>
      <c r="J174" s="280"/>
      <c r="K174" s="281">
        <f>ROUND(E174*J174,2)</f>
        <v>0</v>
      </c>
      <c r="L174" s="281">
        <v>21</v>
      </c>
      <c r="M174" s="281">
        <f>G174*(1+L174/100)</f>
        <v>0</v>
      </c>
      <c r="N174" s="281">
        <v>0</v>
      </c>
      <c r="O174" s="281">
        <f>ROUND(E174*N174,2)</f>
        <v>0</v>
      </c>
      <c r="P174" s="281">
        <v>0</v>
      </c>
      <c r="Q174" s="281">
        <f>ROUND(E174*P174,2)</f>
        <v>0</v>
      </c>
      <c r="R174" s="281"/>
      <c r="S174" s="281" t="s">
        <v>330</v>
      </c>
      <c r="T174" s="282" t="s">
        <v>335</v>
      </c>
      <c r="U174" s="231">
        <v>0</v>
      </c>
      <c r="V174" s="231">
        <f>ROUND(E174*U174,2)</f>
        <v>0</v>
      </c>
      <c r="W174" s="231"/>
      <c r="X174" s="231" t="s">
        <v>129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336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76">
        <v>39</v>
      </c>
      <c r="B175" s="277" t="s">
        <v>360</v>
      </c>
      <c r="C175" s="284" t="s">
        <v>361</v>
      </c>
      <c r="D175" s="278" t="s">
        <v>345</v>
      </c>
      <c r="E175" s="279">
        <v>1</v>
      </c>
      <c r="F175" s="280"/>
      <c r="G175" s="281">
        <f>ROUND(E175*F175,2)</f>
        <v>0</v>
      </c>
      <c r="H175" s="280"/>
      <c r="I175" s="281">
        <f>ROUND(E175*H175,2)</f>
        <v>0</v>
      </c>
      <c r="J175" s="280"/>
      <c r="K175" s="281">
        <f>ROUND(E175*J175,2)</f>
        <v>0</v>
      </c>
      <c r="L175" s="281">
        <v>21</v>
      </c>
      <c r="M175" s="281">
        <f>G175*(1+L175/100)</f>
        <v>0</v>
      </c>
      <c r="N175" s="281">
        <v>0</v>
      </c>
      <c r="O175" s="281">
        <f>ROUND(E175*N175,2)</f>
        <v>0</v>
      </c>
      <c r="P175" s="281">
        <v>0</v>
      </c>
      <c r="Q175" s="281">
        <f>ROUND(E175*P175,2)</f>
        <v>0</v>
      </c>
      <c r="R175" s="281"/>
      <c r="S175" s="281" t="s">
        <v>330</v>
      </c>
      <c r="T175" s="282" t="s">
        <v>335</v>
      </c>
      <c r="U175" s="231">
        <v>0</v>
      </c>
      <c r="V175" s="231">
        <f>ROUND(E175*U175,2)</f>
        <v>0</v>
      </c>
      <c r="W175" s="231"/>
      <c r="X175" s="231" t="s">
        <v>129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336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76">
        <v>40</v>
      </c>
      <c r="B176" s="277" t="s">
        <v>362</v>
      </c>
      <c r="C176" s="284" t="s">
        <v>363</v>
      </c>
      <c r="D176" s="278" t="s">
        <v>364</v>
      </c>
      <c r="E176" s="279">
        <v>1</v>
      </c>
      <c r="F176" s="280"/>
      <c r="G176" s="281">
        <f>ROUND(E176*F176,2)</f>
        <v>0</v>
      </c>
      <c r="H176" s="280"/>
      <c r="I176" s="281">
        <f>ROUND(E176*H176,2)</f>
        <v>0</v>
      </c>
      <c r="J176" s="280"/>
      <c r="K176" s="281">
        <f>ROUND(E176*J176,2)</f>
        <v>0</v>
      </c>
      <c r="L176" s="281">
        <v>21</v>
      </c>
      <c r="M176" s="281">
        <f>G176*(1+L176/100)</f>
        <v>0</v>
      </c>
      <c r="N176" s="281">
        <v>0</v>
      </c>
      <c r="O176" s="281">
        <f>ROUND(E176*N176,2)</f>
        <v>0</v>
      </c>
      <c r="P176" s="281">
        <v>0</v>
      </c>
      <c r="Q176" s="281">
        <f>ROUND(E176*P176,2)</f>
        <v>0</v>
      </c>
      <c r="R176" s="281"/>
      <c r="S176" s="281" t="s">
        <v>330</v>
      </c>
      <c r="T176" s="282" t="s">
        <v>335</v>
      </c>
      <c r="U176" s="231">
        <v>0</v>
      </c>
      <c r="V176" s="231">
        <f>ROUND(E176*U176,2)</f>
        <v>0</v>
      </c>
      <c r="W176" s="231"/>
      <c r="X176" s="231" t="s">
        <v>129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336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76">
        <v>41</v>
      </c>
      <c r="B177" s="277" t="s">
        <v>365</v>
      </c>
      <c r="C177" s="284" t="s">
        <v>366</v>
      </c>
      <c r="D177" s="278" t="s">
        <v>364</v>
      </c>
      <c r="E177" s="279">
        <v>1</v>
      </c>
      <c r="F177" s="280"/>
      <c r="G177" s="281">
        <f>ROUND(E177*F177,2)</f>
        <v>0</v>
      </c>
      <c r="H177" s="280"/>
      <c r="I177" s="281">
        <f>ROUND(E177*H177,2)</f>
        <v>0</v>
      </c>
      <c r="J177" s="280"/>
      <c r="K177" s="281">
        <f>ROUND(E177*J177,2)</f>
        <v>0</v>
      </c>
      <c r="L177" s="281">
        <v>21</v>
      </c>
      <c r="M177" s="281">
        <f>G177*(1+L177/100)</f>
        <v>0</v>
      </c>
      <c r="N177" s="281">
        <v>0</v>
      </c>
      <c r="O177" s="281">
        <f>ROUND(E177*N177,2)</f>
        <v>0</v>
      </c>
      <c r="P177" s="281">
        <v>0</v>
      </c>
      <c r="Q177" s="281">
        <f>ROUND(E177*P177,2)</f>
        <v>0</v>
      </c>
      <c r="R177" s="281"/>
      <c r="S177" s="281" t="s">
        <v>330</v>
      </c>
      <c r="T177" s="282" t="s">
        <v>335</v>
      </c>
      <c r="U177" s="231">
        <v>0</v>
      </c>
      <c r="V177" s="231">
        <f>ROUND(E177*U177,2)</f>
        <v>0</v>
      </c>
      <c r="W177" s="231"/>
      <c r="X177" s="231" t="s">
        <v>129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336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76">
        <v>42</v>
      </c>
      <c r="B178" s="277" t="s">
        <v>367</v>
      </c>
      <c r="C178" s="284" t="s">
        <v>368</v>
      </c>
      <c r="D178" s="278" t="s">
        <v>364</v>
      </c>
      <c r="E178" s="279">
        <v>1</v>
      </c>
      <c r="F178" s="280"/>
      <c r="G178" s="281">
        <f>ROUND(E178*F178,2)</f>
        <v>0</v>
      </c>
      <c r="H178" s="280"/>
      <c r="I178" s="281">
        <f>ROUND(E178*H178,2)</f>
        <v>0</v>
      </c>
      <c r="J178" s="280"/>
      <c r="K178" s="281">
        <f>ROUND(E178*J178,2)</f>
        <v>0</v>
      </c>
      <c r="L178" s="281">
        <v>21</v>
      </c>
      <c r="M178" s="281">
        <f>G178*(1+L178/100)</f>
        <v>0</v>
      </c>
      <c r="N178" s="281">
        <v>0</v>
      </c>
      <c r="O178" s="281">
        <f>ROUND(E178*N178,2)</f>
        <v>0</v>
      </c>
      <c r="P178" s="281">
        <v>0</v>
      </c>
      <c r="Q178" s="281">
        <f>ROUND(E178*P178,2)</f>
        <v>0</v>
      </c>
      <c r="R178" s="281"/>
      <c r="S178" s="281" t="s">
        <v>330</v>
      </c>
      <c r="T178" s="282" t="s">
        <v>335</v>
      </c>
      <c r="U178" s="231">
        <v>0</v>
      </c>
      <c r="V178" s="231">
        <f>ROUND(E178*U178,2)</f>
        <v>0</v>
      </c>
      <c r="W178" s="231"/>
      <c r="X178" s="231" t="s">
        <v>129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336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76">
        <v>43</v>
      </c>
      <c r="B179" s="277" t="s">
        <v>369</v>
      </c>
      <c r="C179" s="284" t="s">
        <v>370</v>
      </c>
      <c r="D179" s="278" t="s">
        <v>364</v>
      </c>
      <c r="E179" s="279">
        <v>1</v>
      </c>
      <c r="F179" s="280"/>
      <c r="G179" s="281">
        <f>ROUND(E179*F179,2)</f>
        <v>0</v>
      </c>
      <c r="H179" s="280"/>
      <c r="I179" s="281">
        <f>ROUND(E179*H179,2)</f>
        <v>0</v>
      </c>
      <c r="J179" s="280"/>
      <c r="K179" s="281">
        <f>ROUND(E179*J179,2)</f>
        <v>0</v>
      </c>
      <c r="L179" s="281">
        <v>21</v>
      </c>
      <c r="M179" s="281">
        <f>G179*(1+L179/100)</f>
        <v>0</v>
      </c>
      <c r="N179" s="281">
        <v>0</v>
      </c>
      <c r="O179" s="281">
        <f>ROUND(E179*N179,2)</f>
        <v>0</v>
      </c>
      <c r="P179" s="281">
        <v>0</v>
      </c>
      <c r="Q179" s="281">
        <f>ROUND(E179*P179,2)</f>
        <v>0</v>
      </c>
      <c r="R179" s="281"/>
      <c r="S179" s="281" t="s">
        <v>330</v>
      </c>
      <c r="T179" s="282" t="s">
        <v>335</v>
      </c>
      <c r="U179" s="231">
        <v>0</v>
      </c>
      <c r="V179" s="231">
        <f>ROUND(E179*U179,2)</f>
        <v>0</v>
      </c>
      <c r="W179" s="231"/>
      <c r="X179" s="231" t="s">
        <v>129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336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76">
        <v>44</v>
      </c>
      <c r="B180" s="277" t="s">
        <v>371</v>
      </c>
      <c r="C180" s="284" t="s">
        <v>372</v>
      </c>
      <c r="D180" s="278" t="s">
        <v>364</v>
      </c>
      <c r="E180" s="279">
        <v>1</v>
      </c>
      <c r="F180" s="280"/>
      <c r="G180" s="281">
        <f>ROUND(E180*F180,2)</f>
        <v>0</v>
      </c>
      <c r="H180" s="280"/>
      <c r="I180" s="281">
        <f>ROUND(E180*H180,2)</f>
        <v>0</v>
      </c>
      <c r="J180" s="280"/>
      <c r="K180" s="281">
        <f>ROUND(E180*J180,2)</f>
        <v>0</v>
      </c>
      <c r="L180" s="281">
        <v>21</v>
      </c>
      <c r="M180" s="281">
        <f>G180*(1+L180/100)</f>
        <v>0</v>
      </c>
      <c r="N180" s="281">
        <v>0</v>
      </c>
      <c r="O180" s="281">
        <f>ROUND(E180*N180,2)</f>
        <v>0</v>
      </c>
      <c r="P180" s="281">
        <v>0</v>
      </c>
      <c r="Q180" s="281">
        <f>ROUND(E180*P180,2)</f>
        <v>0</v>
      </c>
      <c r="R180" s="281"/>
      <c r="S180" s="281" t="s">
        <v>330</v>
      </c>
      <c r="T180" s="282" t="s">
        <v>335</v>
      </c>
      <c r="U180" s="231">
        <v>0</v>
      </c>
      <c r="V180" s="231">
        <f>ROUND(E180*U180,2)</f>
        <v>0</v>
      </c>
      <c r="W180" s="231"/>
      <c r="X180" s="231" t="s">
        <v>129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336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43" t="s">
        <v>123</v>
      </c>
      <c r="B181" s="244" t="s">
        <v>92</v>
      </c>
      <c r="C181" s="259" t="s">
        <v>93</v>
      </c>
      <c r="D181" s="245"/>
      <c r="E181" s="246"/>
      <c r="F181" s="247"/>
      <c r="G181" s="247">
        <f>SUMIF(AG182:AG190,"&lt;&gt;NOR",G182:G190)</f>
        <v>0</v>
      </c>
      <c r="H181" s="247"/>
      <c r="I181" s="247">
        <f>SUM(I182:I190)</f>
        <v>0</v>
      </c>
      <c r="J181" s="247"/>
      <c r="K181" s="247">
        <f>SUM(K182:K190)</f>
        <v>0</v>
      </c>
      <c r="L181" s="247"/>
      <c r="M181" s="247">
        <f>SUM(M182:M190)</f>
        <v>0</v>
      </c>
      <c r="N181" s="247"/>
      <c r="O181" s="247">
        <f>SUM(O182:O190)</f>
        <v>0</v>
      </c>
      <c r="P181" s="247"/>
      <c r="Q181" s="247">
        <f>SUM(Q182:Q190)</f>
        <v>0</v>
      </c>
      <c r="R181" s="247"/>
      <c r="S181" s="247"/>
      <c r="T181" s="248"/>
      <c r="U181" s="242"/>
      <c r="V181" s="242">
        <f>SUM(V182:V190)</f>
        <v>0.35</v>
      </c>
      <c r="W181" s="242"/>
      <c r="X181" s="242"/>
      <c r="AG181" t="s">
        <v>124</v>
      </c>
    </row>
    <row r="182" spans="1:60" ht="22.5" outlineLevel="1" x14ac:dyDescent="0.2">
      <c r="A182" s="249">
        <v>45</v>
      </c>
      <c r="B182" s="250" t="s">
        <v>373</v>
      </c>
      <c r="C182" s="260" t="s">
        <v>374</v>
      </c>
      <c r="D182" s="251" t="s">
        <v>242</v>
      </c>
      <c r="E182" s="252">
        <v>13.53</v>
      </c>
      <c r="F182" s="253"/>
      <c r="G182" s="254">
        <f>ROUND(E182*F182,2)</f>
        <v>0</v>
      </c>
      <c r="H182" s="253"/>
      <c r="I182" s="254">
        <f>ROUND(E182*H182,2)</f>
        <v>0</v>
      </c>
      <c r="J182" s="253"/>
      <c r="K182" s="254">
        <f>ROUND(E182*J182,2)</f>
        <v>0</v>
      </c>
      <c r="L182" s="254">
        <v>21</v>
      </c>
      <c r="M182" s="254">
        <f>G182*(1+L182/100)</f>
        <v>0</v>
      </c>
      <c r="N182" s="254">
        <v>6.0000000000000002E-5</v>
      </c>
      <c r="O182" s="254">
        <f>ROUND(E182*N182,2)</f>
        <v>0</v>
      </c>
      <c r="P182" s="254">
        <v>0</v>
      </c>
      <c r="Q182" s="254">
        <f>ROUND(E182*P182,2)</f>
        <v>0</v>
      </c>
      <c r="R182" s="254"/>
      <c r="S182" s="254" t="s">
        <v>128</v>
      </c>
      <c r="T182" s="255" t="s">
        <v>128</v>
      </c>
      <c r="U182" s="231">
        <v>2.5999999999999999E-2</v>
      </c>
      <c r="V182" s="231">
        <f>ROUND(E182*U182,2)</f>
        <v>0.35</v>
      </c>
      <c r="W182" s="231"/>
      <c r="X182" s="231" t="s">
        <v>129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130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9"/>
      <c r="B183" s="230"/>
      <c r="C183" s="261" t="s">
        <v>275</v>
      </c>
      <c r="D183" s="232"/>
      <c r="E183" s="233"/>
      <c r="F183" s="231"/>
      <c r="G183" s="231"/>
      <c r="H183" s="231"/>
      <c r="I183" s="231"/>
      <c r="J183" s="231"/>
      <c r="K183" s="231"/>
      <c r="L183" s="231"/>
      <c r="M183" s="231"/>
      <c r="N183" s="231"/>
      <c r="O183" s="231"/>
      <c r="P183" s="231"/>
      <c r="Q183" s="231"/>
      <c r="R183" s="231"/>
      <c r="S183" s="231"/>
      <c r="T183" s="231"/>
      <c r="U183" s="231"/>
      <c r="V183" s="231"/>
      <c r="W183" s="231"/>
      <c r="X183" s="23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9"/>
      <c r="B184" s="230"/>
      <c r="C184" s="261" t="s">
        <v>276</v>
      </c>
      <c r="D184" s="232"/>
      <c r="E184" s="233"/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1"/>
      <c r="U184" s="231"/>
      <c r="V184" s="231"/>
      <c r="W184" s="231"/>
      <c r="X184" s="23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1" t="s">
        <v>375</v>
      </c>
      <c r="D185" s="232"/>
      <c r="E185" s="233">
        <v>10.199999999999999</v>
      </c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1"/>
      <c r="U185" s="231"/>
      <c r="V185" s="231"/>
      <c r="W185" s="231"/>
      <c r="X185" s="23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1" t="s">
        <v>279</v>
      </c>
      <c r="D186" s="232"/>
      <c r="E186" s="233"/>
      <c r="F186" s="231"/>
      <c r="G186" s="231"/>
      <c r="H186" s="231"/>
      <c r="I186" s="231"/>
      <c r="J186" s="231"/>
      <c r="K186" s="231"/>
      <c r="L186" s="231"/>
      <c r="M186" s="231"/>
      <c r="N186" s="231"/>
      <c r="O186" s="231"/>
      <c r="P186" s="231"/>
      <c r="Q186" s="231"/>
      <c r="R186" s="231"/>
      <c r="S186" s="231"/>
      <c r="T186" s="231"/>
      <c r="U186" s="231"/>
      <c r="V186" s="231"/>
      <c r="W186" s="231"/>
      <c r="X186" s="23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29"/>
      <c r="B187" s="230"/>
      <c r="C187" s="261" t="s">
        <v>280</v>
      </c>
      <c r="D187" s="232"/>
      <c r="E187" s="233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231"/>
      <c r="Q187" s="231"/>
      <c r="R187" s="231"/>
      <c r="S187" s="231"/>
      <c r="T187" s="231"/>
      <c r="U187" s="231"/>
      <c r="V187" s="231"/>
      <c r="W187" s="231"/>
      <c r="X187" s="23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132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1" t="s">
        <v>376</v>
      </c>
      <c r="D188" s="232"/>
      <c r="E188" s="233">
        <v>2.1</v>
      </c>
      <c r="F188" s="231"/>
      <c r="G188" s="231"/>
      <c r="H188" s="231"/>
      <c r="I188" s="231"/>
      <c r="J188" s="231"/>
      <c r="K188" s="231"/>
      <c r="L188" s="231"/>
      <c r="M188" s="231"/>
      <c r="N188" s="231"/>
      <c r="O188" s="231"/>
      <c r="P188" s="231"/>
      <c r="Q188" s="231"/>
      <c r="R188" s="231"/>
      <c r="S188" s="231"/>
      <c r="T188" s="231"/>
      <c r="U188" s="231"/>
      <c r="V188" s="231"/>
      <c r="W188" s="231"/>
      <c r="X188" s="23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2" t="s">
        <v>134</v>
      </c>
      <c r="D189" s="234"/>
      <c r="E189" s="235">
        <v>12.3</v>
      </c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1"/>
      <c r="V189" s="231"/>
      <c r="W189" s="231"/>
      <c r="X189" s="23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132</v>
      </c>
      <c r="AH189" s="212">
        <v>1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29"/>
      <c r="B190" s="230"/>
      <c r="C190" s="263" t="s">
        <v>377</v>
      </c>
      <c r="D190" s="236"/>
      <c r="E190" s="237">
        <v>1.23</v>
      </c>
      <c r="F190" s="231"/>
      <c r="G190" s="231"/>
      <c r="H190" s="231"/>
      <c r="I190" s="231"/>
      <c r="J190" s="231"/>
      <c r="K190" s="231"/>
      <c r="L190" s="231"/>
      <c r="M190" s="231"/>
      <c r="N190" s="231"/>
      <c r="O190" s="231"/>
      <c r="P190" s="231"/>
      <c r="Q190" s="231"/>
      <c r="R190" s="231"/>
      <c r="S190" s="231"/>
      <c r="T190" s="231"/>
      <c r="U190" s="231"/>
      <c r="V190" s="231"/>
      <c r="W190" s="231"/>
      <c r="X190" s="23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132</v>
      </c>
      <c r="AH190" s="212">
        <v>4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x14ac:dyDescent="0.2">
      <c r="A191" s="243" t="s">
        <v>123</v>
      </c>
      <c r="B191" s="244" t="s">
        <v>94</v>
      </c>
      <c r="C191" s="259" t="s">
        <v>95</v>
      </c>
      <c r="D191" s="245"/>
      <c r="E191" s="246"/>
      <c r="F191" s="247"/>
      <c r="G191" s="247">
        <f>SUMIF(AG192:AG199,"&lt;&gt;NOR",G192:G199)</f>
        <v>0</v>
      </c>
      <c r="H191" s="247"/>
      <c r="I191" s="247">
        <f>SUM(I192:I199)</f>
        <v>0</v>
      </c>
      <c r="J191" s="247"/>
      <c r="K191" s="247">
        <f>SUM(K192:K199)</f>
        <v>0</v>
      </c>
      <c r="L191" s="247"/>
      <c r="M191" s="247">
        <f>SUM(M192:M199)</f>
        <v>0</v>
      </c>
      <c r="N191" s="247"/>
      <c r="O191" s="247">
        <f>SUM(O192:O199)</f>
        <v>0</v>
      </c>
      <c r="P191" s="247"/>
      <c r="Q191" s="247">
        <f>SUM(Q192:Q199)</f>
        <v>0</v>
      </c>
      <c r="R191" s="247"/>
      <c r="S191" s="247"/>
      <c r="T191" s="248"/>
      <c r="U191" s="242"/>
      <c r="V191" s="242">
        <f>SUM(V192:V199)</f>
        <v>5.49</v>
      </c>
      <c r="W191" s="242"/>
      <c r="X191" s="242"/>
      <c r="AG191" t="s">
        <v>124</v>
      </c>
    </row>
    <row r="192" spans="1:60" outlineLevel="1" x14ac:dyDescent="0.2">
      <c r="A192" s="249">
        <v>46</v>
      </c>
      <c r="B192" s="250" t="s">
        <v>378</v>
      </c>
      <c r="C192" s="260" t="s">
        <v>379</v>
      </c>
      <c r="D192" s="251" t="s">
        <v>173</v>
      </c>
      <c r="E192" s="252">
        <v>1.155</v>
      </c>
      <c r="F192" s="253"/>
      <c r="G192" s="254">
        <f>ROUND(E192*F192,2)</f>
        <v>0</v>
      </c>
      <c r="H192" s="253"/>
      <c r="I192" s="254">
        <f>ROUND(E192*H192,2)</f>
        <v>0</v>
      </c>
      <c r="J192" s="253"/>
      <c r="K192" s="254">
        <f>ROUND(E192*J192,2)</f>
        <v>0</v>
      </c>
      <c r="L192" s="254">
        <v>21</v>
      </c>
      <c r="M192" s="254">
        <f>G192*(1+L192/100)</f>
        <v>0</v>
      </c>
      <c r="N192" s="254">
        <v>0</v>
      </c>
      <c r="O192" s="254">
        <f>ROUND(E192*N192,2)</f>
        <v>0</v>
      </c>
      <c r="P192" s="254">
        <v>0</v>
      </c>
      <c r="Q192" s="254">
        <f>ROUND(E192*P192,2)</f>
        <v>0</v>
      </c>
      <c r="R192" s="254"/>
      <c r="S192" s="254" t="s">
        <v>128</v>
      </c>
      <c r="T192" s="255" t="s">
        <v>128</v>
      </c>
      <c r="U192" s="231">
        <v>0.752</v>
      </c>
      <c r="V192" s="231">
        <f>ROUND(E192*U192,2)</f>
        <v>0.87</v>
      </c>
      <c r="W192" s="231"/>
      <c r="X192" s="231" t="s">
        <v>380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381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29"/>
      <c r="B193" s="230"/>
      <c r="C193" s="264" t="s">
        <v>382</v>
      </c>
      <c r="D193" s="257"/>
      <c r="E193" s="257"/>
      <c r="F193" s="257"/>
      <c r="G193" s="257"/>
      <c r="H193" s="231"/>
      <c r="I193" s="231"/>
      <c r="J193" s="231"/>
      <c r="K193" s="231"/>
      <c r="L193" s="231"/>
      <c r="M193" s="231"/>
      <c r="N193" s="231"/>
      <c r="O193" s="231"/>
      <c r="P193" s="231"/>
      <c r="Q193" s="231"/>
      <c r="R193" s="231"/>
      <c r="S193" s="231"/>
      <c r="T193" s="231"/>
      <c r="U193" s="231"/>
      <c r="V193" s="231"/>
      <c r="W193" s="231"/>
      <c r="X193" s="23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156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56" t="str">
        <f>C193</f>
        <v>S naložením suti nebo vybouraných hmot do dopravního prostředku a na jejich vyložením, popřípadě přeložením na normální dopravní prostředek.</v>
      </c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76">
        <v>47</v>
      </c>
      <c r="B194" s="277" t="s">
        <v>383</v>
      </c>
      <c r="C194" s="284" t="s">
        <v>384</v>
      </c>
      <c r="D194" s="278" t="s">
        <v>173</v>
      </c>
      <c r="E194" s="279">
        <v>10.395</v>
      </c>
      <c r="F194" s="280"/>
      <c r="G194" s="281">
        <f>ROUND(E194*F194,2)</f>
        <v>0</v>
      </c>
      <c r="H194" s="280"/>
      <c r="I194" s="281">
        <f>ROUND(E194*H194,2)</f>
        <v>0</v>
      </c>
      <c r="J194" s="280"/>
      <c r="K194" s="281">
        <f>ROUND(E194*J194,2)</f>
        <v>0</v>
      </c>
      <c r="L194" s="281">
        <v>21</v>
      </c>
      <c r="M194" s="281">
        <f>G194*(1+L194/100)</f>
        <v>0</v>
      </c>
      <c r="N194" s="281">
        <v>0</v>
      </c>
      <c r="O194" s="281">
        <f>ROUND(E194*N194,2)</f>
        <v>0</v>
      </c>
      <c r="P194" s="281">
        <v>0</v>
      </c>
      <c r="Q194" s="281">
        <f>ROUND(E194*P194,2)</f>
        <v>0</v>
      </c>
      <c r="R194" s="281"/>
      <c r="S194" s="281" t="s">
        <v>128</v>
      </c>
      <c r="T194" s="282" t="s">
        <v>128</v>
      </c>
      <c r="U194" s="231">
        <v>0.36</v>
      </c>
      <c r="V194" s="231">
        <f>ROUND(E194*U194,2)</f>
        <v>3.74</v>
      </c>
      <c r="W194" s="231"/>
      <c r="X194" s="231" t="s">
        <v>380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381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76">
        <v>48</v>
      </c>
      <c r="B195" s="277" t="s">
        <v>385</v>
      </c>
      <c r="C195" s="284" t="s">
        <v>386</v>
      </c>
      <c r="D195" s="278" t="s">
        <v>173</v>
      </c>
      <c r="E195" s="279">
        <v>1.155</v>
      </c>
      <c r="F195" s="280"/>
      <c r="G195" s="281">
        <f>ROUND(E195*F195,2)</f>
        <v>0</v>
      </c>
      <c r="H195" s="280"/>
      <c r="I195" s="281">
        <f>ROUND(E195*H195,2)</f>
        <v>0</v>
      </c>
      <c r="J195" s="280"/>
      <c r="K195" s="281">
        <f>ROUND(E195*J195,2)</f>
        <v>0</v>
      </c>
      <c r="L195" s="281">
        <v>21</v>
      </c>
      <c r="M195" s="281">
        <f>G195*(1+L195/100)</f>
        <v>0</v>
      </c>
      <c r="N195" s="281">
        <v>0</v>
      </c>
      <c r="O195" s="281">
        <f>ROUND(E195*N195,2)</f>
        <v>0</v>
      </c>
      <c r="P195" s="281">
        <v>0</v>
      </c>
      <c r="Q195" s="281">
        <f>ROUND(E195*P195,2)</f>
        <v>0</v>
      </c>
      <c r="R195" s="281"/>
      <c r="S195" s="281" t="s">
        <v>128</v>
      </c>
      <c r="T195" s="282" t="s">
        <v>128</v>
      </c>
      <c r="U195" s="231">
        <v>0.26500000000000001</v>
      </c>
      <c r="V195" s="231">
        <f>ROUND(E195*U195,2)</f>
        <v>0.31</v>
      </c>
      <c r="W195" s="231"/>
      <c r="X195" s="231" t="s">
        <v>380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381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49">
        <v>49</v>
      </c>
      <c r="B196" s="250" t="s">
        <v>387</v>
      </c>
      <c r="C196" s="260" t="s">
        <v>388</v>
      </c>
      <c r="D196" s="251" t="s">
        <v>173</v>
      </c>
      <c r="E196" s="252">
        <v>1.155</v>
      </c>
      <c r="F196" s="253"/>
      <c r="G196" s="254">
        <f>ROUND(E196*F196,2)</f>
        <v>0</v>
      </c>
      <c r="H196" s="253"/>
      <c r="I196" s="254">
        <f>ROUND(E196*H196,2)</f>
        <v>0</v>
      </c>
      <c r="J196" s="253"/>
      <c r="K196" s="254">
        <f>ROUND(E196*J196,2)</f>
        <v>0</v>
      </c>
      <c r="L196" s="254">
        <v>21</v>
      </c>
      <c r="M196" s="254">
        <f>G196*(1+L196/100)</f>
        <v>0</v>
      </c>
      <c r="N196" s="254">
        <v>0</v>
      </c>
      <c r="O196" s="254">
        <f>ROUND(E196*N196,2)</f>
        <v>0</v>
      </c>
      <c r="P196" s="254">
        <v>0</v>
      </c>
      <c r="Q196" s="254">
        <f>ROUND(E196*P196,2)</f>
        <v>0</v>
      </c>
      <c r="R196" s="254"/>
      <c r="S196" s="254" t="s">
        <v>128</v>
      </c>
      <c r="T196" s="255" t="s">
        <v>128</v>
      </c>
      <c r="U196" s="231">
        <v>0.49</v>
      </c>
      <c r="V196" s="231">
        <f>ROUND(E196*U196,2)</f>
        <v>0.56999999999999995</v>
      </c>
      <c r="W196" s="231"/>
      <c r="X196" s="231" t="s">
        <v>380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381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9"/>
      <c r="B197" s="230"/>
      <c r="C197" s="264" t="s">
        <v>389</v>
      </c>
      <c r="D197" s="257"/>
      <c r="E197" s="257"/>
      <c r="F197" s="257"/>
      <c r="G197" s="257"/>
      <c r="H197" s="231"/>
      <c r="I197" s="231"/>
      <c r="J197" s="231"/>
      <c r="K197" s="231"/>
      <c r="L197" s="231"/>
      <c r="M197" s="231"/>
      <c r="N197" s="231"/>
      <c r="O197" s="231"/>
      <c r="P197" s="231"/>
      <c r="Q197" s="231"/>
      <c r="R197" s="231"/>
      <c r="S197" s="231"/>
      <c r="T197" s="231"/>
      <c r="U197" s="231"/>
      <c r="V197" s="231"/>
      <c r="W197" s="231"/>
      <c r="X197" s="23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156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76">
        <v>50</v>
      </c>
      <c r="B198" s="277" t="s">
        <v>390</v>
      </c>
      <c r="C198" s="284" t="s">
        <v>391</v>
      </c>
      <c r="D198" s="278" t="s">
        <v>173</v>
      </c>
      <c r="E198" s="279">
        <v>21.945</v>
      </c>
      <c r="F198" s="280"/>
      <c r="G198" s="281">
        <f>ROUND(E198*F198,2)</f>
        <v>0</v>
      </c>
      <c r="H198" s="280"/>
      <c r="I198" s="281">
        <f>ROUND(E198*H198,2)</f>
        <v>0</v>
      </c>
      <c r="J198" s="280"/>
      <c r="K198" s="281">
        <f>ROUND(E198*J198,2)</f>
        <v>0</v>
      </c>
      <c r="L198" s="281">
        <v>21</v>
      </c>
      <c r="M198" s="281">
        <f>G198*(1+L198/100)</f>
        <v>0</v>
      </c>
      <c r="N198" s="281">
        <v>0</v>
      </c>
      <c r="O198" s="281">
        <f>ROUND(E198*N198,2)</f>
        <v>0</v>
      </c>
      <c r="P198" s="281">
        <v>0</v>
      </c>
      <c r="Q198" s="281">
        <f>ROUND(E198*P198,2)</f>
        <v>0</v>
      </c>
      <c r="R198" s="281"/>
      <c r="S198" s="281" t="s">
        <v>128</v>
      </c>
      <c r="T198" s="282" t="s">
        <v>128</v>
      </c>
      <c r="U198" s="231">
        <v>0</v>
      </c>
      <c r="V198" s="231">
        <f>ROUND(E198*U198,2)</f>
        <v>0</v>
      </c>
      <c r="W198" s="231"/>
      <c r="X198" s="231" t="s">
        <v>380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381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49">
        <v>51</v>
      </c>
      <c r="B199" s="250" t="s">
        <v>392</v>
      </c>
      <c r="C199" s="260" t="s">
        <v>393</v>
      </c>
      <c r="D199" s="251" t="s">
        <v>173</v>
      </c>
      <c r="E199" s="252">
        <v>1.155</v>
      </c>
      <c r="F199" s="253"/>
      <c r="G199" s="254">
        <f>ROUND(E199*F199,2)</f>
        <v>0</v>
      </c>
      <c r="H199" s="253"/>
      <c r="I199" s="254">
        <f>ROUND(E199*H199,2)</f>
        <v>0</v>
      </c>
      <c r="J199" s="253"/>
      <c r="K199" s="254">
        <f>ROUND(E199*J199,2)</f>
        <v>0</v>
      </c>
      <c r="L199" s="254">
        <v>21</v>
      </c>
      <c r="M199" s="254">
        <f>G199*(1+L199/100)</f>
        <v>0</v>
      </c>
      <c r="N199" s="254">
        <v>0</v>
      </c>
      <c r="O199" s="254">
        <f>ROUND(E199*N199,2)</f>
        <v>0</v>
      </c>
      <c r="P199" s="254">
        <v>0</v>
      </c>
      <c r="Q199" s="254">
        <f>ROUND(E199*P199,2)</f>
        <v>0</v>
      </c>
      <c r="R199" s="254"/>
      <c r="S199" s="254" t="s">
        <v>128</v>
      </c>
      <c r="T199" s="255" t="s">
        <v>128</v>
      </c>
      <c r="U199" s="231">
        <v>0</v>
      </c>
      <c r="V199" s="231">
        <f>ROUND(E199*U199,2)</f>
        <v>0</v>
      </c>
      <c r="W199" s="231"/>
      <c r="X199" s="231" t="s">
        <v>380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381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2">
      <c r="A200" s="3"/>
      <c r="B200" s="4"/>
      <c r="C200" s="268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v>15</v>
      </c>
      <c r="AF200">
        <v>21</v>
      </c>
      <c r="AG200" t="s">
        <v>110</v>
      </c>
    </row>
    <row r="201" spans="1:60" x14ac:dyDescent="0.2">
      <c r="A201" s="215"/>
      <c r="B201" s="216" t="s">
        <v>31</v>
      </c>
      <c r="C201" s="269"/>
      <c r="D201" s="217"/>
      <c r="E201" s="218"/>
      <c r="F201" s="218"/>
      <c r="G201" s="258">
        <f>G8+G146+G155+G160+G162+G181+G191</f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E201">
        <f>SUMIF(L7:L199,AE200,G7:G199)</f>
        <v>0</v>
      </c>
      <c r="AF201">
        <f>SUMIF(L7:L199,AF200,G7:G199)</f>
        <v>0</v>
      </c>
      <c r="AG201" t="s">
        <v>271</v>
      </c>
    </row>
    <row r="202" spans="1:60" x14ac:dyDescent="0.2">
      <c r="A202" s="3"/>
      <c r="B202" s="4"/>
      <c r="C202" s="268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3"/>
      <c r="B203" s="4"/>
      <c r="C203" s="268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19" t="s">
        <v>272</v>
      </c>
      <c r="B204" s="219"/>
      <c r="C204" s="270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220"/>
      <c r="B205" s="221"/>
      <c r="C205" s="271"/>
      <c r="D205" s="221"/>
      <c r="E205" s="221"/>
      <c r="F205" s="221"/>
      <c r="G205" s="22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AG205" t="s">
        <v>273</v>
      </c>
    </row>
    <row r="206" spans="1:60" x14ac:dyDescent="0.2">
      <c r="A206" s="223"/>
      <c r="B206" s="224"/>
      <c r="C206" s="272"/>
      <c r="D206" s="224"/>
      <c r="E206" s="224"/>
      <c r="F206" s="224"/>
      <c r="G206" s="22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3"/>
      <c r="B207" s="224"/>
      <c r="C207" s="272"/>
      <c r="D207" s="224"/>
      <c r="E207" s="224"/>
      <c r="F207" s="224"/>
      <c r="G207" s="22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23"/>
      <c r="B208" s="224"/>
      <c r="C208" s="272"/>
      <c r="D208" s="224"/>
      <c r="E208" s="224"/>
      <c r="F208" s="224"/>
      <c r="G208" s="22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226"/>
      <c r="B209" s="227"/>
      <c r="C209" s="273"/>
      <c r="D209" s="227"/>
      <c r="E209" s="227"/>
      <c r="F209" s="227"/>
      <c r="G209" s="228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3"/>
      <c r="B210" s="4"/>
      <c r="C210" s="268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C211" s="274"/>
      <c r="D211" s="10"/>
      <c r="AG211" t="s">
        <v>274</v>
      </c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51:G151"/>
    <mergeCell ref="C193:G193"/>
    <mergeCell ref="C197:G197"/>
    <mergeCell ref="A1:G1"/>
    <mergeCell ref="C2:G2"/>
    <mergeCell ref="C3:G3"/>
    <mergeCell ref="C4:G4"/>
    <mergeCell ref="A204:C204"/>
    <mergeCell ref="A205:G209"/>
    <mergeCell ref="C45:G45"/>
    <mergeCell ref="C148:G148"/>
    <mergeCell ref="C149:G149"/>
    <mergeCell ref="C150:G15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2E5FA-81F0-4DDC-8B08-D5AE6FE073C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64</v>
      </c>
      <c r="C4" s="204" t="s">
        <v>65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89</v>
      </c>
      <c r="C8" s="259" t="s">
        <v>29</v>
      </c>
      <c r="D8" s="245"/>
      <c r="E8" s="246"/>
      <c r="F8" s="247"/>
      <c r="G8" s="247">
        <f>SUMIF(AG9:AG11,"&lt;&gt;NOR",G9:G11)</f>
        <v>0</v>
      </c>
      <c r="H8" s="247"/>
      <c r="I8" s="247">
        <f>SUM(I9:I11)</f>
        <v>0</v>
      </c>
      <c r="J8" s="247"/>
      <c r="K8" s="247">
        <f>SUM(K9:K11)</f>
        <v>0</v>
      </c>
      <c r="L8" s="247"/>
      <c r="M8" s="247">
        <f>SUM(M9:M11)</f>
        <v>0</v>
      </c>
      <c r="N8" s="247"/>
      <c r="O8" s="247">
        <f>SUM(O9:O11)</f>
        <v>0</v>
      </c>
      <c r="P8" s="247"/>
      <c r="Q8" s="247">
        <f>SUM(Q9:Q11)</f>
        <v>0</v>
      </c>
      <c r="R8" s="247"/>
      <c r="S8" s="247"/>
      <c r="T8" s="248"/>
      <c r="U8" s="242"/>
      <c r="V8" s="242">
        <f>SUM(V9:V11)</f>
        <v>0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394</v>
      </c>
      <c r="C9" s="260" t="s">
        <v>395</v>
      </c>
      <c r="D9" s="251" t="s">
        <v>396</v>
      </c>
      <c r="E9" s="252">
        <v>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335</v>
      </c>
      <c r="U9" s="231">
        <v>0</v>
      </c>
      <c r="V9" s="231">
        <f>ROUND(E9*U9,2)</f>
        <v>0</v>
      </c>
      <c r="W9" s="231"/>
      <c r="X9" s="231" t="s">
        <v>397</v>
      </c>
      <c r="Y9" s="212"/>
      <c r="Z9" s="212"/>
      <c r="AA9" s="212"/>
      <c r="AB9" s="212"/>
      <c r="AC9" s="212"/>
      <c r="AD9" s="212"/>
      <c r="AE9" s="212"/>
      <c r="AF9" s="212"/>
      <c r="AG9" s="212" t="s">
        <v>398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4" t="s">
        <v>399</v>
      </c>
      <c r="D10" s="257"/>
      <c r="E10" s="257"/>
      <c r="F10" s="257"/>
      <c r="G10" s="25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156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76">
        <v>2</v>
      </c>
      <c r="B11" s="277" t="s">
        <v>400</v>
      </c>
      <c r="C11" s="284" t="s">
        <v>401</v>
      </c>
      <c r="D11" s="278" t="s">
        <v>364</v>
      </c>
      <c r="E11" s="279">
        <v>1</v>
      </c>
      <c r="F11" s="280"/>
      <c r="G11" s="281">
        <f>ROUND(E11*F11,2)</f>
        <v>0</v>
      </c>
      <c r="H11" s="280"/>
      <c r="I11" s="281">
        <f>ROUND(E11*H11,2)</f>
        <v>0</v>
      </c>
      <c r="J11" s="280"/>
      <c r="K11" s="281">
        <f>ROUND(E11*J11,2)</f>
        <v>0</v>
      </c>
      <c r="L11" s="281">
        <v>21</v>
      </c>
      <c r="M11" s="281">
        <f>G11*(1+L11/100)</f>
        <v>0</v>
      </c>
      <c r="N11" s="281">
        <v>0</v>
      </c>
      <c r="O11" s="281">
        <f>ROUND(E11*N11,2)</f>
        <v>0</v>
      </c>
      <c r="P11" s="281">
        <v>0</v>
      </c>
      <c r="Q11" s="281">
        <f>ROUND(E11*P11,2)</f>
        <v>0</v>
      </c>
      <c r="R11" s="281"/>
      <c r="S11" s="281" t="s">
        <v>330</v>
      </c>
      <c r="T11" s="282" t="s">
        <v>335</v>
      </c>
      <c r="U11" s="231">
        <v>0</v>
      </c>
      <c r="V11" s="231">
        <f>ROUND(E11*U11,2)</f>
        <v>0</v>
      </c>
      <c r="W11" s="231"/>
      <c r="X11" s="231" t="s">
        <v>129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43" t="s">
        <v>123</v>
      </c>
      <c r="B12" s="244" t="s">
        <v>97</v>
      </c>
      <c r="C12" s="259" t="s">
        <v>30</v>
      </c>
      <c r="D12" s="245"/>
      <c r="E12" s="246"/>
      <c r="F12" s="247"/>
      <c r="G12" s="247">
        <f>SUMIF(AG13:AG15,"&lt;&gt;NOR",G13:G15)</f>
        <v>0</v>
      </c>
      <c r="H12" s="247"/>
      <c r="I12" s="247">
        <f>SUM(I13:I15)</f>
        <v>0</v>
      </c>
      <c r="J12" s="247"/>
      <c r="K12" s="247">
        <f>SUM(K13:K15)</f>
        <v>0</v>
      </c>
      <c r="L12" s="247"/>
      <c r="M12" s="247">
        <f>SUM(M13:M15)</f>
        <v>0</v>
      </c>
      <c r="N12" s="247"/>
      <c r="O12" s="247">
        <f>SUM(O13:O15)</f>
        <v>0</v>
      </c>
      <c r="P12" s="247"/>
      <c r="Q12" s="247">
        <f>SUM(Q13:Q15)</f>
        <v>0</v>
      </c>
      <c r="R12" s="247"/>
      <c r="S12" s="247"/>
      <c r="T12" s="248"/>
      <c r="U12" s="242"/>
      <c r="V12" s="242">
        <f>SUM(V13:V15)</f>
        <v>0</v>
      </c>
      <c r="W12" s="242"/>
      <c r="X12" s="242"/>
      <c r="AG12" t="s">
        <v>124</v>
      </c>
    </row>
    <row r="13" spans="1:60" outlineLevel="1" x14ac:dyDescent="0.2">
      <c r="A13" s="249">
        <v>3</v>
      </c>
      <c r="B13" s="250" t="s">
        <v>402</v>
      </c>
      <c r="C13" s="260" t="s">
        <v>403</v>
      </c>
      <c r="D13" s="251" t="s">
        <v>364</v>
      </c>
      <c r="E13" s="252">
        <v>1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21</v>
      </c>
      <c r="M13" s="254">
        <f>G13*(1+L13/100)</f>
        <v>0</v>
      </c>
      <c r="N13" s="254">
        <v>0</v>
      </c>
      <c r="O13" s="254">
        <f>ROUND(E13*N13,2)</f>
        <v>0</v>
      </c>
      <c r="P13" s="254">
        <v>0</v>
      </c>
      <c r="Q13" s="254">
        <f>ROUND(E13*P13,2)</f>
        <v>0</v>
      </c>
      <c r="R13" s="254"/>
      <c r="S13" s="254" t="s">
        <v>330</v>
      </c>
      <c r="T13" s="255" t="s">
        <v>335</v>
      </c>
      <c r="U13" s="231">
        <v>0</v>
      </c>
      <c r="V13" s="231">
        <f>ROUND(E13*U13,2)</f>
        <v>0</v>
      </c>
      <c r="W13" s="231"/>
      <c r="X13" s="231" t="s">
        <v>129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4" t="s">
        <v>404</v>
      </c>
      <c r="D14" s="257"/>
      <c r="E14" s="257"/>
      <c r="F14" s="257"/>
      <c r="G14" s="257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156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76">
        <v>4</v>
      </c>
      <c r="B15" s="277" t="s">
        <v>405</v>
      </c>
      <c r="C15" s="284" t="s">
        <v>406</v>
      </c>
      <c r="D15" s="278" t="s">
        <v>364</v>
      </c>
      <c r="E15" s="279">
        <v>1</v>
      </c>
      <c r="F15" s="280"/>
      <c r="G15" s="281">
        <f>ROUND(E15*F15,2)</f>
        <v>0</v>
      </c>
      <c r="H15" s="280"/>
      <c r="I15" s="281">
        <f>ROUND(E15*H15,2)</f>
        <v>0</v>
      </c>
      <c r="J15" s="280"/>
      <c r="K15" s="281">
        <f>ROUND(E15*J15,2)</f>
        <v>0</v>
      </c>
      <c r="L15" s="281">
        <v>21</v>
      </c>
      <c r="M15" s="281">
        <f>G15*(1+L15/100)</f>
        <v>0</v>
      </c>
      <c r="N15" s="281">
        <v>0</v>
      </c>
      <c r="O15" s="281">
        <f>ROUND(E15*N15,2)</f>
        <v>0</v>
      </c>
      <c r="P15" s="281">
        <v>0</v>
      </c>
      <c r="Q15" s="281">
        <f>ROUND(E15*P15,2)</f>
        <v>0</v>
      </c>
      <c r="R15" s="281"/>
      <c r="S15" s="281" t="s">
        <v>330</v>
      </c>
      <c r="T15" s="282" t="s">
        <v>335</v>
      </c>
      <c r="U15" s="231">
        <v>0</v>
      </c>
      <c r="V15" s="231">
        <f>ROUND(E15*U15,2)</f>
        <v>0</v>
      </c>
      <c r="W15" s="231"/>
      <c r="X15" s="231" t="s">
        <v>129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43" t="s">
        <v>123</v>
      </c>
      <c r="B16" s="244" t="s">
        <v>89</v>
      </c>
      <c r="C16" s="259" t="s">
        <v>29</v>
      </c>
      <c r="D16" s="245"/>
      <c r="E16" s="246"/>
      <c r="F16" s="247"/>
      <c r="G16" s="247">
        <f>SUMIF(AG17:AG18,"&lt;&gt;NOR",G17:G18)</f>
        <v>0</v>
      </c>
      <c r="H16" s="247"/>
      <c r="I16" s="247">
        <f>SUM(I17:I18)</f>
        <v>0</v>
      </c>
      <c r="J16" s="247"/>
      <c r="K16" s="247">
        <f>SUM(K17:K18)</f>
        <v>0</v>
      </c>
      <c r="L16" s="247"/>
      <c r="M16" s="247">
        <f>SUM(M17:M18)</f>
        <v>0</v>
      </c>
      <c r="N16" s="247"/>
      <c r="O16" s="247">
        <f>SUM(O17:O18)</f>
        <v>0</v>
      </c>
      <c r="P16" s="247"/>
      <c r="Q16" s="247">
        <f>SUM(Q17:Q18)</f>
        <v>0</v>
      </c>
      <c r="R16" s="247"/>
      <c r="S16" s="247"/>
      <c r="T16" s="248"/>
      <c r="U16" s="242"/>
      <c r="V16" s="242">
        <f>SUM(V17:V18)</f>
        <v>0</v>
      </c>
      <c r="W16" s="242"/>
      <c r="X16" s="242"/>
      <c r="AG16" t="s">
        <v>124</v>
      </c>
    </row>
    <row r="17" spans="1:60" outlineLevel="1" x14ac:dyDescent="0.2">
      <c r="A17" s="249">
        <v>5</v>
      </c>
      <c r="B17" s="250" t="s">
        <v>407</v>
      </c>
      <c r="C17" s="260" t="s">
        <v>408</v>
      </c>
      <c r="D17" s="251" t="s">
        <v>396</v>
      </c>
      <c r="E17" s="252">
        <v>1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21</v>
      </c>
      <c r="M17" s="254">
        <f>G17*(1+L17/100)</f>
        <v>0</v>
      </c>
      <c r="N17" s="254">
        <v>0</v>
      </c>
      <c r="O17" s="254">
        <f>ROUND(E17*N17,2)</f>
        <v>0</v>
      </c>
      <c r="P17" s="254">
        <v>0</v>
      </c>
      <c r="Q17" s="254">
        <f>ROUND(E17*P17,2)</f>
        <v>0</v>
      </c>
      <c r="R17" s="254"/>
      <c r="S17" s="254" t="s">
        <v>128</v>
      </c>
      <c r="T17" s="255" t="s">
        <v>335</v>
      </c>
      <c r="U17" s="231">
        <v>0</v>
      </c>
      <c r="V17" s="231">
        <f>ROUND(E17*U17,2)</f>
        <v>0</v>
      </c>
      <c r="W17" s="231"/>
      <c r="X17" s="231" t="s">
        <v>397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409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29"/>
      <c r="B18" s="230"/>
      <c r="C18" s="264" t="s">
        <v>410</v>
      </c>
      <c r="D18" s="257"/>
      <c r="E18" s="257"/>
      <c r="F18" s="257"/>
      <c r="G18" s="25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156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6" t="str">
        <f>C18</f>
        <v>Zaměření a vytýčení stávajících inženýrských sítí v místě stavby z hlediska jejich ochrany při provádění stavby.</v>
      </c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43" t="s">
        <v>123</v>
      </c>
      <c r="B19" s="244" t="s">
        <v>97</v>
      </c>
      <c r="C19" s="259" t="s">
        <v>30</v>
      </c>
      <c r="D19" s="245"/>
      <c r="E19" s="246"/>
      <c r="F19" s="247"/>
      <c r="G19" s="247">
        <f>SUMIF(AG20:AG21,"&lt;&gt;NOR",G20:G21)</f>
        <v>0</v>
      </c>
      <c r="H19" s="247"/>
      <c r="I19" s="247">
        <f>SUM(I20:I21)</f>
        <v>0</v>
      </c>
      <c r="J19" s="247"/>
      <c r="K19" s="247">
        <f>SUM(K20:K21)</f>
        <v>0</v>
      </c>
      <c r="L19" s="247"/>
      <c r="M19" s="247">
        <f>SUM(M20:M21)</f>
        <v>0</v>
      </c>
      <c r="N19" s="247"/>
      <c r="O19" s="247">
        <f>SUM(O20:O21)</f>
        <v>0</v>
      </c>
      <c r="P19" s="247"/>
      <c r="Q19" s="247">
        <f>SUM(Q20:Q21)</f>
        <v>0</v>
      </c>
      <c r="R19" s="247"/>
      <c r="S19" s="247"/>
      <c r="T19" s="248"/>
      <c r="U19" s="242"/>
      <c r="V19" s="242">
        <f>SUM(V20:V21)</f>
        <v>0</v>
      </c>
      <c r="W19" s="242"/>
      <c r="X19" s="242"/>
      <c r="AG19" t="s">
        <v>124</v>
      </c>
    </row>
    <row r="20" spans="1:60" outlineLevel="1" x14ac:dyDescent="0.2">
      <c r="A20" s="249">
        <v>6</v>
      </c>
      <c r="B20" s="250" t="s">
        <v>411</v>
      </c>
      <c r="C20" s="260" t="s">
        <v>412</v>
      </c>
      <c r="D20" s="251" t="s">
        <v>396</v>
      </c>
      <c r="E20" s="252">
        <v>1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21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/>
      <c r="S20" s="254" t="s">
        <v>128</v>
      </c>
      <c r="T20" s="255" t="s">
        <v>335</v>
      </c>
      <c r="U20" s="231">
        <v>0</v>
      </c>
      <c r="V20" s="231">
        <f>ROUND(E20*U20,2)</f>
        <v>0</v>
      </c>
      <c r="W20" s="231"/>
      <c r="X20" s="231" t="s">
        <v>397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398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/>
      <c r="B21" s="230"/>
      <c r="C21" s="264" t="s">
        <v>413</v>
      </c>
      <c r="D21" s="257"/>
      <c r="E21" s="257"/>
      <c r="F21" s="257"/>
      <c r="G21" s="257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156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56" t="str">
        <f>C21</f>
        <v>Náklady na provedení skutečného zaměření stavby v rozsahu nezbytném pro zápis změny do katastru nemovitostí.</v>
      </c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3"/>
      <c r="B22" s="4"/>
      <c r="C22" s="26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110</v>
      </c>
    </row>
    <row r="23" spans="1:60" x14ac:dyDescent="0.2">
      <c r="A23" s="215"/>
      <c r="B23" s="216" t="s">
        <v>31</v>
      </c>
      <c r="C23" s="269"/>
      <c r="D23" s="217"/>
      <c r="E23" s="218"/>
      <c r="F23" s="218"/>
      <c r="G23" s="258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271</v>
      </c>
    </row>
    <row r="24" spans="1:60" x14ac:dyDescent="0.2">
      <c r="A24" s="3"/>
      <c r="B24" s="4"/>
      <c r="C24" s="26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6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19" t="s">
        <v>272</v>
      </c>
      <c r="B26" s="219"/>
      <c r="C26" s="27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0"/>
      <c r="B27" s="221"/>
      <c r="C27" s="271"/>
      <c r="D27" s="221"/>
      <c r="E27" s="221"/>
      <c r="F27" s="221"/>
      <c r="G27" s="22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273</v>
      </c>
    </row>
    <row r="28" spans="1:60" x14ac:dyDescent="0.2">
      <c r="A28" s="223"/>
      <c r="B28" s="224"/>
      <c r="C28" s="272"/>
      <c r="D28" s="224"/>
      <c r="E28" s="224"/>
      <c r="F28" s="224"/>
      <c r="G28" s="22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3"/>
      <c r="B29" s="224"/>
      <c r="C29" s="272"/>
      <c r="D29" s="224"/>
      <c r="E29" s="224"/>
      <c r="F29" s="224"/>
      <c r="G29" s="22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3"/>
      <c r="B30" s="224"/>
      <c r="C30" s="272"/>
      <c r="D30" s="224"/>
      <c r="E30" s="224"/>
      <c r="F30" s="224"/>
      <c r="G30" s="22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6"/>
      <c r="B31" s="227"/>
      <c r="C31" s="273"/>
      <c r="D31" s="227"/>
      <c r="E31" s="227"/>
      <c r="F31" s="227"/>
      <c r="G31" s="22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6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4"/>
      <c r="D33" s="10"/>
      <c r="AG33" t="s">
        <v>274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22-002.43 A01 Pol</vt:lpstr>
      <vt:lpstr>22-002.43 E01 Pol</vt:lpstr>
      <vt:lpstr>22-002.43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'22-002.43 A01 Pol'!Názvy_tisku</vt:lpstr>
      <vt:lpstr>'22-002.43 E01 Pol'!Názvy_tisku</vt:lpstr>
      <vt:lpstr>'22-002.43 O01 Pol'!Názvy_tisku</vt:lpstr>
      <vt:lpstr>oadresa</vt:lpstr>
      <vt:lpstr>Stavba!Objednatel</vt:lpstr>
      <vt:lpstr>Stavba!Objekt</vt:lpstr>
      <vt:lpstr>'22-002.43 A01 Pol'!Oblast_tisku</vt:lpstr>
      <vt:lpstr>'22-002.43 E01 Pol'!Oblast_tisku</vt:lpstr>
      <vt:lpstr>'22-002.43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2023-05-15T11:31:21Z</dcterms:modified>
</cp:coreProperties>
</file>